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РАБОТА\Работа\Переселение\Переселение 2019\Программа 2019-2024 годы\ИТОГИ\Итоги (август 2024)\редакция 2 (19.08.24)\"/>
    </mc:Choice>
  </mc:AlternateContent>
  <xr:revisionPtr revIDLastSave="0" documentId="13_ncr:1_{A92B4DDA-8E0A-4687-814A-E4D13F237F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орма 2" sheetId="1" r:id="rId1"/>
  </sheets>
  <definedNames>
    <definedName name="_xlnm.Print_Area" localSheetId="0">'Форма 2'!$A$1:$AC$38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7" i="1" l="1"/>
  <c r="D37" i="1" s="1"/>
  <c r="O37" i="1"/>
  <c r="E37" i="1"/>
  <c r="N37" i="1" s="1"/>
  <c r="P36" i="1"/>
  <c r="D36" i="1" s="1"/>
  <c r="O36" i="1"/>
  <c r="E36" i="1"/>
  <c r="N36" i="1" s="1"/>
  <c r="P35" i="1"/>
  <c r="D35" i="1" s="1"/>
  <c r="O35" i="1"/>
  <c r="E35" i="1"/>
  <c r="P34" i="1"/>
  <c r="D34" i="1" s="1"/>
  <c r="O34" i="1"/>
  <c r="E34" i="1"/>
  <c r="N34" i="1" s="1"/>
  <c r="P33" i="1"/>
  <c r="P32" i="1" s="1"/>
  <c r="O33" i="1"/>
  <c r="E33" i="1"/>
  <c r="N33" i="1" s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M32" i="1"/>
  <c r="L32" i="1"/>
  <c r="K32" i="1"/>
  <c r="J32" i="1"/>
  <c r="I32" i="1"/>
  <c r="H32" i="1"/>
  <c r="G32" i="1"/>
  <c r="F32" i="1"/>
  <c r="C32" i="1"/>
  <c r="P31" i="1"/>
  <c r="D31" i="1" s="1"/>
  <c r="O31" i="1"/>
  <c r="E31" i="1"/>
  <c r="N31" i="1" s="1"/>
  <c r="P30" i="1"/>
  <c r="O30" i="1"/>
  <c r="E30" i="1"/>
  <c r="N30" i="1" s="1"/>
  <c r="D30" i="1"/>
  <c r="P29" i="1"/>
  <c r="D29" i="1" s="1"/>
  <c r="O29" i="1"/>
  <c r="N29" i="1"/>
  <c r="E29" i="1"/>
  <c r="P28" i="1"/>
  <c r="O28" i="1"/>
  <c r="E28" i="1"/>
  <c r="E26" i="1" s="1"/>
  <c r="D28" i="1"/>
  <c r="P27" i="1"/>
  <c r="D27" i="1" s="1"/>
  <c r="O27" i="1"/>
  <c r="O26" i="1" s="1"/>
  <c r="E27" i="1"/>
  <c r="N27" i="1" s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M26" i="1"/>
  <c r="L26" i="1"/>
  <c r="K26" i="1"/>
  <c r="J26" i="1"/>
  <c r="I26" i="1"/>
  <c r="H26" i="1"/>
  <c r="H12" i="1" s="1"/>
  <c r="G26" i="1"/>
  <c r="F26" i="1"/>
  <c r="C26" i="1"/>
  <c r="P25" i="1"/>
  <c r="O25" i="1"/>
  <c r="E25" i="1"/>
  <c r="N25" i="1" s="1"/>
  <c r="D25" i="1"/>
  <c r="P24" i="1"/>
  <c r="D24" i="1" s="1"/>
  <c r="O24" i="1"/>
  <c r="E24" i="1"/>
  <c r="N24" i="1" s="1"/>
  <c r="P23" i="1"/>
  <c r="O23" i="1"/>
  <c r="E23" i="1"/>
  <c r="N23" i="1" s="1"/>
  <c r="D23" i="1"/>
  <c r="P22" i="1"/>
  <c r="D22" i="1" s="1"/>
  <c r="O22" i="1"/>
  <c r="E22" i="1"/>
  <c r="N22" i="1" s="1"/>
  <c r="P21" i="1"/>
  <c r="D21" i="1" s="1"/>
  <c r="O21" i="1"/>
  <c r="E21" i="1"/>
  <c r="N21" i="1" s="1"/>
  <c r="P20" i="1"/>
  <c r="D20" i="1" s="1"/>
  <c r="O20" i="1"/>
  <c r="E20" i="1"/>
  <c r="N20" i="1" s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M19" i="1"/>
  <c r="L19" i="1"/>
  <c r="L12" i="1" s="1"/>
  <c r="K19" i="1"/>
  <c r="J19" i="1"/>
  <c r="I19" i="1"/>
  <c r="H19" i="1"/>
  <c r="G19" i="1"/>
  <c r="F19" i="1"/>
  <c r="F12" i="1" s="1"/>
  <c r="C19" i="1"/>
  <c r="P18" i="1"/>
  <c r="D18" i="1" s="1"/>
  <c r="O18" i="1"/>
  <c r="E18" i="1"/>
  <c r="N18" i="1" s="1"/>
  <c r="P17" i="1"/>
  <c r="D17" i="1" s="1"/>
  <c r="O17" i="1"/>
  <c r="N17" i="1"/>
  <c r="E17" i="1"/>
  <c r="P16" i="1"/>
  <c r="D16" i="1" s="1"/>
  <c r="O16" i="1"/>
  <c r="N16" i="1"/>
  <c r="E16" i="1"/>
  <c r="P15" i="1"/>
  <c r="D15" i="1" s="1"/>
  <c r="O15" i="1"/>
  <c r="E15" i="1"/>
  <c r="N15" i="1" s="1"/>
  <c r="P14" i="1"/>
  <c r="D14" i="1" s="1"/>
  <c r="O14" i="1"/>
  <c r="E14" i="1"/>
  <c r="AC13" i="1"/>
  <c r="AC12" i="1" s="1"/>
  <c r="AB13" i="1"/>
  <c r="AB12" i="1" s="1"/>
  <c r="AA13" i="1"/>
  <c r="Z13" i="1"/>
  <c r="Z12" i="1" s="1"/>
  <c r="Y13" i="1"/>
  <c r="X13" i="1"/>
  <c r="X12" i="1" s="1"/>
  <c r="W13" i="1"/>
  <c r="V13" i="1"/>
  <c r="U13" i="1"/>
  <c r="T13" i="1"/>
  <c r="T12" i="1" s="1"/>
  <c r="S13" i="1"/>
  <c r="R13" i="1"/>
  <c r="R12" i="1" s="1"/>
  <c r="Q13" i="1"/>
  <c r="M13" i="1"/>
  <c r="M12" i="1" s="1"/>
  <c r="L13" i="1"/>
  <c r="K13" i="1"/>
  <c r="J13" i="1"/>
  <c r="J12" i="1" s="1"/>
  <c r="I13" i="1"/>
  <c r="I12" i="1" s="1"/>
  <c r="H13" i="1"/>
  <c r="G13" i="1"/>
  <c r="G12" i="1" s="1"/>
  <c r="F13" i="1"/>
  <c r="C13" i="1"/>
  <c r="C12" i="1" s="1"/>
  <c r="U12" i="1"/>
  <c r="K12" i="1" l="1"/>
  <c r="E13" i="1"/>
  <c r="N28" i="1"/>
  <c r="W12" i="1"/>
  <c r="O19" i="1"/>
  <c r="Q12" i="1"/>
  <c r="Y12" i="1"/>
  <c r="O13" i="1"/>
  <c r="O12" i="1" s="1"/>
  <c r="V12" i="1"/>
  <c r="E32" i="1"/>
  <c r="S12" i="1"/>
  <c r="AA12" i="1"/>
  <c r="P26" i="1"/>
  <c r="O32" i="1"/>
  <c r="D26" i="1"/>
  <c r="N26" i="1"/>
  <c r="D13" i="1"/>
  <c r="D19" i="1"/>
  <c r="E12" i="1"/>
  <c r="N19" i="1"/>
  <c r="N32" i="1"/>
  <c r="D33" i="1"/>
  <c r="D32" i="1" s="1"/>
  <c r="P13" i="1"/>
  <c r="N14" i="1"/>
  <c r="N13" i="1" s="1"/>
  <c r="E19" i="1"/>
  <c r="P19" i="1"/>
  <c r="N35" i="1"/>
  <c r="N12" i="1" l="1"/>
  <c r="P12" i="1"/>
  <c r="D12" i="1"/>
</calcChain>
</file>

<file path=xl/sharedStrings.xml><?xml version="1.0" encoding="utf-8"?>
<sst xmlns="http://schemas.openxmlformats.org/spreadsheetml/2006/main" count="108" uniqueCount="54">
  <si>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</si>
  <si>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</si>
  <si>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</si>
  <si>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</si>
  <si>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</si>
  <si>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</si>
  <si>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</si>
  <si>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</si>
  <si>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</si>
  <si>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</si>
  <si>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</si>
  <si>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договоры о развитии застроенной территории и комплексном развитии территории</t>
  </si>
  <si>
    <t>переселение 
в свободный 
жилищный фонд</t>
  </si>
  <si>
    <t xml:space="preserve">приведение жилых
помещений
свободного
жилищного фонда в
состояние, пригодное
для постоянного
проживания граждан 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</si>
  <si>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</si>
  <si>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</si>
  <si>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</si>
  <si>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 xml:space="preserve">приведение
приобретенных жилых
помещений в
состояние, пригодное
для постоянного
проживания граждан 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</si>
  <si>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</si>
  <si>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</si>
  <si>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</si>
  <si>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</si>
  <si>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</si>
  <si>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</si>
  <si>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</si>
  <si>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</si>
  <si>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</si>
  <si>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</si>
  <si>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субсидия на возмещение расходов по договорам о комплексном и устойчивом развитии территорий </t>
  </si>
  <si>
    <t>стоимость</t>
  </si>
  <si>
    <t>приобретаемая площадь</t>
  </si>
  <si>
    <t>площадь</t>
  </si>
  <si>
    <t>кв. м</t>
  </si>
  <si>
    <t>руб.</t>
  </si>
  <si>
    <t>кв.м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</si>
  <si>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</si>
  <si>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</si>
  <si>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</si>
  <si>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</si>
  <si>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Высшее должностное лицо (руководитель высшего исполнительного органа государственной власти субъекта Российской Федерации)/уполномоченный орган государственной власти субъекта Российской Федерации</t>
  </si>
  <si>
    <t>/Расшифровка подписи/</t>
  </si>
  <si>
    <t xml:space="preserve">"       "                          20     года </t>
  </si>
  <si>
    <t>Всего по  программе переселения, в рамках которой предусмотрено финансирование за счет средств Фонда. в т.ч.:</t>
  </si>
  <si>
    <t>Итого по городскому округу город Брянск</t>
  </si>
  <si>
    <t>Итого городскому округу город Клинцы</t>
  </si>
  <si>
    <t>Итого по городскому округу город Фокино</t>
  </si>
  <si>
    <t>Итого по Мглинскому городскому поселению Мглинского муниципального района</t>
  </si>
  <si>
    <t>Итого по Белоберезковскому городскому поселению Трубчевского муниципального района</t>
  </si>
  <si>
    <t>Итого по Дятьковскому городскому поселению Дятьковского муниципального района</t>
  </si>
  <si>
    <t>Итого по Карачевскому городскому поселению Карачевского муниципального района</t>
  </si>
  <si>
    <t>Итого по Трубчевскому городскому поселению Трубчевского муниципального района</t>
  </si>
  <si>
    <t>Итого по Выгоничскому городскому поселению Выгоничского муниципального района</t>
  </si>
  <si>
    <t>Итого по Локотскому городскому поселению Брасовского муниципального района</t>
  </si>
  <si>
    <t>Приложение 2 к итогам выполнения региональной адресной программы «Переселение граждан из аварийного жилищного фонда на территории Брянской области» (2019-2023 годы)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</si>
</sst>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</font>
    <font>
      <sz val="10"/>
      <color rgb="FF000000"/>
      <name val="Arial Cyr"/>
    </font>
    <font>
      <sz val="12"/>
      <color rgb="FF000000"/>
      <name val="Times New Roman"/>
    </font>
    <font>
      <sz val="16"/>
      <color rgb="FF000000"/>
      <name val="Times New Roman"/>
    </font>
    <font>
      <sz val="14"/>
      <color rgb="FF000000"/>
      <name val="Times New Roman"/>
    </font>
    <font>
      <sz val="18"/>
      <color rgb="FF000000"/>
      <name val="Times New Roman"/>
    </font>
    <font>
      <b/>
      <sz val="1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none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 applyProtection="1">
      <alignment horizontal="center" vertical="top" wrapText="1"/>
      <protection locked="0"/>
    </xf>
    <xf numFmtId="0" fontId="5" fillId="2" borderId="5" xfId="0" applyFont="1" applyFill="1" applyBorder="1" applyAlignment="1" applyProtection="1">
      <alignment vertical="top" wrapText="1"/>
      <protection locked="0"/>
    </xf>
    <xf numFmtId="0" fontId="5" fillId="2" borderId="5" xfId="0" applyFont="1" applyFill="1" applyBorder="1" applyAlignment="1" applyProtection="1">
      <alignment horizontal="center" vertical="top" wrapText="1"/>
      <protection locked="0"/>
    </xf>
    <xf numFmtId="0" fontId="6" fillId="4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3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4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6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6" xfId="0" applyFont="1" applyFill="1" applyBorder="1" applyAlignment="1">
      <alignment horizontal="center" vertical="center" textRotation="90" wrapText="1"/>
    </xf>
    <xf numFmtId="0" fontId="7" fillId="4" borderId="0" xfId="0" applyFont="1" applyFill="1"/>
    <xf numFmtId="0" fontId="8" fillId="4" borderId="0" xfId="0" applyFont="1" applyFill="1" applyAlignment="1">
      <alignment horizontal="left" vertical="center" wrapText="1"/>
    </xf>
    <xf numFmtId="0" fontId="1" fillId="4" borderId="0" xfId="0" applyFont="1" applyFill="1"/>
    <xf numFmtId="0" fontId="0" fillId="4" borderId="0" xfId="0" applyFill="1"/>
    <xf numFmtId="0" fontId="9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46"/>
  <sheetViews>
    <sheetView tabSelected="1" view="pageBreakPreview" topLeftCell="A15" zoomScale="40" zoomScaleNormal="50" zoomScaleSheetLayoutView="40" workbookViewId="0">
      <selection activeCell="A3" sqref="A3:AC3"/>
    </sheetView>
  </sheetViews>
  <sheetFormatPr defaultRowHeight="15.75" x14ac:dyDescent="0.25"/>
  <cols>
    <col min="1" max="1" width="10.42578125" style="2" customWidth="1"/>
    <col min="2" max="2" width="64.28515625" style="2" customWidth="1"/>
    <col min="3" max="3" width="16.85546875" style="2" bestFit="1" customWidth="1"/>
    <col min="4" max="4" width="29" style="2" bestFit="1" customWidth="1"/>
    <col min="5" max="6" width="16.85546875" style="2" bestFit="1" customWidth="1"/>
    <col min="7" max="7" width="25.42578125" style="2" bestFit="1" customWidth="1"/>
    <col min="8" max="8" width="18.42578125" style="2" customWidth="1"/>
    <col min="9" max="9" width="19.42578125" style="2" customWidth="1"/>
    <col min="10" max="10" width="18" style="2" customWidth="1"/>
    <col min="11" max="11" width="19.7109375" style="2" customWidth="1"/>
    <col min="12" max="12" width="21.7109375" style="2" customWidth="1"/>
    <col min="13" max="13" width="27.5703125" style="2" customWidth="1"/>
    <col min="14" max="14" width="15.28515625" style="2" bestFit="1" customWidth="1"/>
    <col min="15" max="15" width="16.85546875" style="2" bestFit="1" customWidth="1"/>
    <col min="16" max="16" width="25.42578125" style="2" bestFit="1" customWidth="1"/>
    <col min="17" max="17" width="15.28515625" style="2" bestFit="1" customWidth="1"/>
    <col min="18" max="18" width="25.42578125" style="2" bestFit="1" customWidth="1"/>
    <col min="19" max="19" width="15.28515625" style="2" bestFit="1" customWidth="1"/>
    <col min="20" max="20" width="25.42578125" style="2" bestFit="1" customWidth="1"/>
    <col min="21" max="21" width="15.28515625" style="2" bestFit="1" customWidth="1"/>
    <col min="22" max="22" width="25.42578125" style="2" bestFit="1" customWidth="1"/>
    <col min="23" max="23" width="11.7109375" style="2" bestFit="1" customWidth="1"/>
    <col min="24" max="24" width="23.7109375" style="2" bestFit="1" customWidth="1"/>
    <col min="25" max="25" width="28.42578125" style="2" customWidth="1"/>
    <col min="26" max="26" width="18.7109375" style="2" customWidth="1"/>
    <col min="27" max="27" width="19.28515625" style="2" customWidth="1"/>
    <col min="28" max="28" width="20.140625" style="2" customWidth="1"/>
    <col min="29" max="29" width="19.28515625" style="2" customWidth="1"/>
    <col min="30" max="30" width="9.140625" style="1" customWidth="1"/>
  </cols>
  <sheetData>
    <row r="1" spans="1:30" s="63" customFormat="1" ht="117" customHeight="1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1" t="s">
        <v>53</v>
      </c>
      <c r="X1" s="61"/>
      <c r="Y1" s="61"/>
      <c r="Z1" s="61"/>
      <c r="AA1" s="61"/>
      <c r="AB1" s="61"/>
      <c r="AC1" s="61"/>
      <c r="AD1" s="62"/>
    </row>
    <row r="2" spans="1:30" ht="18.75" customHeight="1" x14ac:dyDescent="0.25">
      <c r="Z2" s="4"/>
      <c r="AA2" s="4"/>
      <c r="AB2" s="4"/>
      <c r="AC2" s="4"/>
    </row>
    <row r="3" spans="1:30" ht="51.75" customHeight="1" x14ac:dyDescent="0.25">
      <c r="A3" s="64" t="s">
        <v>0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</row>
    <row r="4" spans="1:30" ht="29.25" customHeight="1" x14ac:dyDescent="0.25">
      <c r="A4" s="43" t="s">
        <v>1</v>
      </c>
      <c r="B4" s="43" t="s">
        <v>2</v>
      </c>
      <c r="C4" s="58" t="s">
        <v>3</v>
      </c>
      <c r="D4" s="32" t="s">
        <v>4</v>
      </c>
      <c r="E4" s="35" t="s">
        <v>5</v>
      </c>
      <c r="F4" s="47"/>
      <c r="G4" s="47"/>
      <c r="H4" s="47"/>
      <c r="I4" s="47"/>
      <c r="J4" s="47"/>
      <c r="K4" s="47"/>
      <c r="L4" s="47"/>
      <c r="M4" s="36"/>
      <c r="N4" s="40" t="s">
        <v>6</v>
      </c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2"/>
    </row>
    <row r="5" spans="1:30" ht="72.75" customHeight="1" x14ac:dyDescent="0.25">
      <c r="A5" s="44"/>
      <c r="B5" s="44"/>
      <c r="C5" s="59"/>
      <c r="D5" s="33"/>
      <c r="E5" s="43" t="s">
        <v>7</v>
      </c>
      <c r="F5" s="46" t="s">
        <v>8</v>
      </c>
      <c r="G5" s="46"/>
      <c r="H5" s="46"/>
      <c r="I5" s="46"/>
      <c r="J5" s="46"/>
      <c r="K5" s="46"/>
      <c r="L5" s="46"/>
      <c r="M5" s="46"/>
      <c r="N5" s="35" t="s">
        <v>7</v>
      </c>
      <c r="O5" s="47"/>
      <c r="P5" s="36"/>
      <c r="Q5" s="52" t="s">
        <v>8</v>
      </c>
      <c r="R5" s="53"/>
      <c r="S5" s="53"/>
      <c r="T5" s="53"/>
      <c r="U5" s="53"/>
      <c r="V5" s="53"/>
      <c r="W5" s="53"/>
      <c r="X5" s="53"/>
      <c r="Y5" s="53"/>
      <c r="Z5" s="54" t="s">
        <v>9</v>
      </c>
      <c r="AA5" s="54"/>
      <c r="AB5" s="54"/>
      <c r="AC5" s="54"/>
    </row>
    <row r="6" spans="1:30" ht="39.75" customHeight="1" x14ac:dyDescent="0.25">
      <c r="A6" s="44"/>
      <c r="B6" s="44"/>
      <c r="C6" s="59"/>
      <c r="D6" s="33"/>
      <c r="E6" s="44"/>
      <c r="F6" s="35" t="s">
        <v>10</v>
      </c>
      <c r="G6" s="47"/>
      <c r="H6" s="47"/>
      <c r="I6" s="36"/>
      <c r="J6" s="35" t="s">
        <v>11</v>
      </c>
      <c r="K6" s="36"/>
      <c r="L6" s="43" t="s">
        <v>12</v>
      </c>
      <c r="M6" s="55" t="s">
        <v>13</v>
      </c>
      <c r="N6" s="48"/>
      <c r="O6" s="49"/>
      <c r="P6" s="50"/>
      <c r="Q6" s="35" t="s">
        <v>14</v>
      </c>
      <c r="R6" s="36"/>
      <c r="S6" s="45" t="s">
        <v>15</v>
      </c>
      <c r="T6" s="45"/>
      <c r="U6" s="45"/>
      <c r="V6" s="45"/>
      <c r="W6" s="48" t="s">
        <v>16</v>
      </c>
      <c r="X6" s="50"/>
      <c r="Y6" s="55" t="s">
        <v>17</v>
      </c>
      <c r="Z6" s="32" t="s">
        <v>18</v>
      </c>
      <c r="AA6" s="32" t="s">
        <v>19</v>
      </c>
      <c r="AB6" s="32" t="s">
        <v>20</v>
      </c>
      <c r="AC6" s="32" t="s">
        <v>21</v>
      </c>
    </row>
    <row r="7" spans="1:30" ht="34.5" customHeight="1" x14ac:dyDescent="0.25">
      <c r="A7" s="44"/>
      <c r="B7" s="44"/>
      <c r="C7" s="59"/>
      <c r="D7" s="33"/>
      <c r="E7" s="44"/>
      <c r="F7" s="48"/>
      <c r="G7" s="49"/>
      <c r="H7" s="49"/>
      <c r="I7" s="50"/>
      <c r="J7" s="48"/>
      <c r="K7" s="50"/>
      <c r="L7" s="44"/>
      <c r="M7" s="56"/>
      <c r="N7" s="48"/>
      <c r="O7" s="49"/>
      <c r="P7" s="50"/>
      <c r="Q7" s="48"/>
      <c r="R7" s="50"/>
      <c r="S7" s="35" t="s">
        <v>22</v>
      </c>
      <c r="T7" s="36"/>
      <c r="U7" s="35" t="s">
        <v>23</v>
      </c>
      <c r="V7" s="36"/>
      <c r="W7" s="48"/>
      <c r="X7" s="50"/>
      <c r="Y7" s="56"/>
      <c r="Z7" s="33"/>
      <c r="AA7" s="33"/>
      <c r="AB7" s="33"/>
      <c r="AC7" s="33"/>
    </row>
    <row r="8" spans="1:30" ht="141.75" customHeight="1" x14ac:dyDescent="0.25">
      <c r="A8" s="44"/>
      <c r="B8" s="44"/>
      <c r="C8" s="59"/>
      <c r="D8" s="33"/>
      <c r="E8" s="45"/>
      <c r="F8" s="37"/>
      <c r="G8" s="51"/>
      <c r="H8" s="51"/>
      <c r="I8" s="38"/>
      <c r="J8" s="37"/>
      <c r="K8" s="38"/>
      <c r="L8" s="45"/>
      <c r="M8" s="57"/>
      <c r="N8" s="37"/>
      <c r="O8" s="51"/>
      <c r="P8" s="38"/>
      <c r="Q8" s="37"/>
      <c r="R8" s="38"/>
      <c r="S8" s="37"/>
      <c r="T8" s="38"/>
      <c r="U8" s="37"/>
      <c r="V8" s="38"/>
      <c r="W8" s="37"/>
      <c r="X8" s="38"/>
      <c r="Y8" s="57"/>
      <c r="Z8" s="34"/>
      <c r="AA8" s="34"/>
      <c r="AB8" s="34"/>
      <c r="AC8" s="34"/>
    </row>
    <row r="9" spans="1:30" ht="210.75" customHeight="1" x14ac:dyDescent="0.25">
      <c r="A9" s="44"/>
      <c r="B9" s="44"/>
      <c r="C9" s="59"/>
      <c r="D9" s="34"/>
      <c r="E9" s="9" t="s">
        <v>24</v>
      </c>
      <c r="F9" s="9" t="s">
        <v>24</v>
      </c>
      <c r="G9" s="9" t="s">
        <v>25</v>
      </c>
      <c r="H9" s="10" t="s">
        <v>26</v>
      </c>
      <c r="I9" s="10" t="s">
        <v>27</v>
      </c>
      <c r="J9" s="9" t="s">
        <v>24</v>
      </c>
      <c r="K9" s="10" t="s">
        <v>28</v>
      </c>
      <c r="L9" s="9" t="s">
        <v>24</v>
      </c>
      <c r="M9" s="11" t="s">
        <v>29</v>
      </c>
      <c r="N9" s="9" t="s">
        <v>24</v>
      </c>
      <c r="O9" s="9" t="s">
        <v>30</v>
      </c>
      <c r="P9" s="9" t="s">
        <v>29</v>
      </c>
      <c r="Q9" s="9" t="s">
        <v>30</v>
      </c>
      <c r="R9" s="9" t="s">
        <v>29</v>
      </c>
      <c r="S9" s="9" t="s">
        <v>30</v>
      </c>
      <c r="T9" s="9" t="s">
        <v>29</v>
      </c>
      <c r="U9" s="9" t="s">
        <v>30</v>
      </c>
      <c r="V9" s="9" t="s">
        <v>29</v>
      </c>
      <c r="W9" s="9" t="s">
        <v>30</v>
      </c>
      <c r="X9" s="9" t="s">
        <v>29</v>
      </c>
      <c r="Y9" s="11" t="s">
        <v>29</v>
      </c>
      <c r="Z9" s="10" t="s">
        <v>31</v>
      </c>
      <c r="AA9" s="10" t="s">
        <v>31</v>
      </c>
      <c r="AB9" s="10" t="s">
        <v>31</v>
      </c>
      <c r="AC9" s="10" t="s">
        <v>31</v>
      </c>
    </row>
    <row r="10" spans="1:30" ht="20.25" customHeight="1" x14ac:dyDescent="0.25">
      <c r="A10" s="45"/>
      <c r="B10" s="45"/>
      <c r="C10" s="12" t="s">
        <v>32</v>
      </c>
      <c r="D10" s="13" t="s">
        <v>33</v>
      </c>
      <c r="E10" s="8" t="s">
        <v>32</v>
      </c>
      <c r="F10" s="8" t="s">
        <v>32</v>
      </c>
      <c r="G10" s="8" t="s">
        <v>33</v>
      </c>
      <c r="H10" s="13" t="s">
        <v>33</v>
      </c>
      <c r="I10" s="13" t="s">
        <v>33</v>
      </c>
      <c r="J10" s="8" t="s">
        <v>34</v>
      </c>
      <c r="K10" s="13" t="s">
        <v>33</v>
      </c>
      <c r="L10" s="12" t="s">
        <v>34</v>
      </c>
      <c r="M10" s="14" t="s">
        <v>33</v>
      </c>
      <c r="N10" s="12" t="s">
        <v>34</v>
      </c>
      <c r="O10" s="12" t="s">
        <v>34</v>
      </c>
      <c r="P10" s="8" t="s">
        <v>33</v>
      </c>
      <c r="Q10" s="5" t="s">
        <v>32</v>
      </c>
      <c r="R10" s="5" t="s">
        <v>33</v>
      </c>
      <c r="S10" s="5" t="s">
        <v>32</v>
      </c>
      <c r="T10" s="5" t="s">
        <v>33</v>
      </c>
      <c r="U10" s="12" t="s">
        <v>32</v>
      </c>
      <c r="V10" s="12" t="s">
        <v>33</v>
      </c>
      <c r="W10" s="12" t="s">
        <v>32</v>
      </c>
      <c r="X10" s="12" t="s">
        <v>33</v>
      </c>
      <c r="Y10" s="14" t="s">
        <v>33</v>
      </c>
      <c r="Z10" s="6" t="s">
        <v>32</v>
      </c>
      <c r="AA10" s="6" t="s">
        <v>32</v>
      </c>
      <c r="AB10" s="6" t="s">
        <v>32</v>
      </c>
      <c r="AC10" s="6" t="s">
        <v>32</v>
      </c>
    </row>
    <row r="11" spans="1:30" ht="20.25" customHeight="1" x14ac:dyDescent="0.25">
      <c r="A11" s="12">
        <v>1</v>
      </c>
      <c r="B11" s="5">
        <v>2</v>
      </c>
      <c r="C11" s="5">
        <v>3</v>
      </c>
      <c r="D11" s="15">
        <v>4</v>
      </c>
      <c r="E11" s="5">
        <v>5</v>
      </c>
      <c r="F11" s="5">
        <v>6</v>
      </c>
      <c r="G11" s="5">
        <v>7</v>
      </c>
      <c r="H11" s="15">
        <v>8</v>
      </c>
      <c r="I11" s="15">
        <v>9</v>
      </c>
      <c r="J11" s="5">
        <v>10</v>
      </c>
      <c r="K11" s="15">
        <v>11</v>
      </c>
      <c r="L11" s="5">
        <v>12</v>
      </c>
      <c r="M11" s="7">
        <v>13</v>
      </c>
      <c r="N11" s="5">
        <v>14</v>
      </c>
      <c r="O11" s="5">
        <v>15</v>
      </c>
      <c r="P11" s="5">
        <v>16</v>
      </c>
      <c r="Q11" s="5">
        <v>17</v>
      </c>
      <c r="R11" s="5">
        <v>18</v>
      </c>
      <c r="S11" s="5">
        <v>19</v>
      </c>
      <c r="T11" s="5">
        <v>20</v>
      </c>
      <c r="U11" s="5">
        <v>21</v>
      </c>
      <c r="V11" s="5">
        <v>22</v>
      </c>
      <c r="W11" s="5">
        <v>23</v>
      </c>
      <c r="X11" s="5">
        <v>24</v>
      </c>
      <c r="Y11" s="14">
        <v>25</v>
      </c>
      <c r="Z11" s="15">
        <v>26</v>
      </c>
      <c r="AA11" s="15">
        <v>27</v>
      </c>
      <c r="AB11" s="15">
        <v>28</v>
      </c>
      <c r="AC11" s="15">
        <v>29</v>
      </c>
    </row>
    <row r="12" spans="1:30" ht="90" x14ac:dyDescent="0.25">
      <c r="A12" s="27"/>
      <c r="B12" s="22" t="s">
        <v>42</v>
      </c>
      <c r="C12" s="23">
        <f t="shared" ref="C12:AC12" si="0">SUM(C13,C19,C26,C32)</f>
        <v>25666.59</v>
      </c>
      <c r="D12" s="23">
        <f t="shared" si="0"/>
        <v>1562794607.5699999</v>
      </c>
      <c r="E12" s="23">
        <f t="shared" si="0"/>
        <v>17934.39</v>
      </c>
      <c r="F12" s="23">
        <f t="shared" si="0"/>
        <v>15960.810000000001</v>
      </c>
      <c r="G12" s="23">
        <f t="shared" si="0"/>
        <v>788804014.75</v>
      </c>
      <c r="H12" s="24">
        <f t="shared" si="0"/>
        <v>0</v>
      </c>
      <c r="I12" s="24">
        <f t="shared" si="0"/>
        <v>0</v>
      </c>
      <c r="J12" s="23">
        <f t="shared" si="0"/>
        <v>310.82</v>
      </c>
      <c r="K12" s="24">
        <f t="shared" si="0"/>
        <v>5645190.5499999998</v>
      </c>
      <c r="L12" s="23">
        <f t="shared" si="0"/>
        <v>1662.76</v>
      </c>
      <c r="M12" s="23">
        <f t="shared" si="0"/>
        <v>0</v>
      </c>
      <c r="N12" s="25">
        <f t="shared" si="0"/>
        <v>7732.2000000000007</v>
      </c>
      <c r="O12" s="25">
        <f t="shared" si="0"/>
        <v>11844.7</v>
      </c>
      <c r="P12" s="25">
        <f t="shared" si="0"/>
        <v>768345402.26999998</v>
      </c>
      <c r="Q12" s="25">
        <f t="shared" si="0"/>
        <v>5221.5</v>
      </c>
      <c r="R12" s="23">
        <f t="shared" si="0"/>
        <v>345271077.76999998</v>
      </c>
      <c r="S12" s="23">
        <f t="shared" si="0"/>
        <v>3990.3</v>
      </c>
      <c r="T12" s="23">
        <f t="shared" si="0"/>
        <v>276481275</v>
      </c>
      <c r="U12" s="23">
        <f t="shared" si="0"/>
        <v>1640.4</v>
      </c>
      <c r="V12" s="25">
        <f t="shared" si="0"/>
        <v>109695912.09999999</v>
      </c>
      <c r="W12" s="25">
        <f t="shared" si="0"/>
        <v>992.5</v>
      </c>
      <c r="X12" s="25">
        <f t="shared" si="0"/>
        <v>36897137.400000006</v>
      </c>
      <c r="Y12" s="25">
        <f t="shared" si="0"/>
        <v>0</v>
      </c>
      <c r="Z12" s="24">
        <f t="shared" si="0"/>
        <v>7940.45</v>
      </c>
      <c r="AA12" s="24">
        <f t="shared" si="0"/>
        <v>0</v>
      </c>
      <c r="AB12" s="26">
        <f t="shared" si="0"/>
        <v>0</v>
      </c>
      <c r="AC12" s="26">
        <f t="shared" si="0"/>
        <v>3198.92</v>
      </c>
    </row>
    <row r="13" spans="1:30" ht="58.5" customHeight="1" x14ac:dyDescent="0.25">
      <c r="A13" s="28"/>
      <c r="B13" s="22" t="s">
        <v>35</v>
      </c>
      <c r="C13" s="23">
        <f t="shared" ref="C13:AC13" si="1">SUM(C14:C18)</f>
        <v>2755.4999999999995</v>
      </c>
      <c r="D13" s="23">
        <f t="shared" si="1"/>
        <v>79439793.559999987</v>
      </c>
      <c r="E13" s="23">
        <f t="shared" si="1"/>
        <v>2468.2000000000003</v>
      </c>
      <c r="F13" s="23">
        <f t="shared" si="1"/>
        <v>2327.6</v>
      </c>
      <c r="G13" s="23">
        <f t="shared" si="1"/>
        <v>68942942.560000002</v>
      </c>
      <c r="H13" s="24">
        <f t="shared" si="1"/>
        <v>0</v>
      </c>
      <c r="I13" s="24">
        <f t="shared" si="1"/>
        <v>0</v>
      </c>
      <c r="J13" s="23">
        <f t="shared" si="1"/>
        <v>0</v>
      </c>
      <c r="K13" s="24">
        <f t="shared" si="1"/>
        <v>0</v>
      </c>
      <c r="L13" s="23">
        <f t="shared" si="1"/>
        <v>140.6</v>
      </c>
      <c r="M13" s="23">
        <f t="shared" si="1"/>
        <v>0</v>
      </c>
      <c r="N13" s="25">
        <f t="shared" si="1"/>
        <v>287.29999999999984</v>
      </c>
      <c r="O13" s="25">
        <f t="shared" si="1"/>
        <v>343.3</v>
      </c>
      <c r="P13" s="25">
        <f t="shared" si="1"/>
        <v>10496851</v>
      </c>
      <c r="Q13" s="25">
        <f t="shared" si="1"/>
        <v>0</v>
      </c>
      <c r="R13" s="23">
        <f t="shared" si="1"/>
        <v>0</v>
      </c>
      <c r="S13" s="23">
        <f t="shared" si="1"/>
        <v>0</v>
      </c>
      <c r="T13" s="23">
        <f t="shared" si="1"/>
        <v>0</v>
      </c>
      <c r="U13" s="23">
        <f t="shared" si="1"/>
        <v>264.2</v>
      </c>
      <c r="V13" s="25">
        <f t="shared" si="1"/>
        <v>8809234.5999999996</v>
      </c>
      <c r="W13" s="25">
        <f t="shared" si="1"/>
        <v>79.099999999999994</v>
      </c>
      <c r="X13" s="25">
        <f t="shared" si="1"/>
        <v>1687616.4</v>
      </c>
      <c r="Y13" s="25">
        <f t="shared" si="1"/>
        <v>0</v>
      </c>
      <c r="Z13" s="24">
        <f t="shared" si="1"/>
        <v>258.2</v>
      </c>
      <c r="AA13" s="24">
        <f t="shared" si="1"/>
        <v>0</v>
      </c>
      <c r="AB13" s="26">
        <f t="shared" si="1"/>
        <v>0</v>
      </c>
      <c r="AC13" s="26">
        <f t="shared" si="1"/>
        <v>85.1</v>
      </c>
    </row>
    <row r="14" spans="1:30" ht="45" x14ac:dyDescent="0.25">
      <c r="A14" s="27">
        <v>1</v>
      </c>
      <c r="B14" s="22" t="s">
        <v>43</v>
      </c>
      <c r="C14" s="23">
        <v>1837.5</v>
      </c>
      <c r="D14" s="23">
        <f>G14+H14+I14+K14+M14+P14</f>
        <v>61335765.019999996</v>
      </c>
      <c r="E14" s="23">
        <f>F14+J14+L14</f>
        <v>1737.3000000000002</v>
      </c>
      <c r="F14" s="23">
        <v>1624.9</v>
      </c>
      <c r="G14" s="23">
        <v>56811581.219999999</v>
      </c>
      <c r="H14" s="24">
        <v>0</v>
      </c>
      <c r="I14" s="24">
        <v>0</v>
      </c>
      <c r="J14" s="23">
        <v>0</v>
      </c>
      <c r="K14" s="24">
        <v>0</v>
      </c>
      <c r="L14" s="23">
        <v>112.4</v>
      </c>
      <c r="M14" s="23">
        <v>0</v>
      </c>
      <c r="N14" s="23">
        <f>C14-E14</f>
        <v>100.19999999999982</v>
      </c>
      <c r="O14" s="23">
        <f>Q14+S14+U14+W14</f>
        <v>123.4</v>
      </c>
      <c r="P14" s="23">
        <f>R14+T14+V14+X14+Y14</f>
        <v>4524183.8</v>
      </c>
      <c r="Q14" s="23">
        <v>0</v>
      </c>
      <c r="R14" s="23">
        <v>0</v>
      </c>
      <c r="S14" s="23">
        <v>0</v>
      </c>
      <c r="T14" s="23">
        <v>0</v>
      </c>
      <c r="U14" s="23">
        <v>94.3</v>
      </c>
      <c r="V14" s="23">
        <v>3642235.8</v>
      </c>
      <c r="W14" s="23">
        <v>29.1</v>
      </c>
      <c r="X14" s="23">
        <v>881948</v>
      </c>
      <c r="Y14" s="23">
        <v>0</v>
      </c>
      <c r="Z14" s="24">
        <v>123.4</v>
      </c>
      <c r="AA14" s="24">
        <v>0</v>
      </c>
      <c r="AB14" s="24">
        <v>0</v>
      </c>
      <c r="AC14" s="24">
        <v>0</v>
      </c>
    </row>
    <row r="15" spans="1:30" ht="45" x14ac:dyDescent="0.25">
      <c r="A15" s="27">
        <v>2</v>
      </c>
      <c r="B15" s="22" t="s">
        <v>44</v>
      </c>
      <c r="C15" s="23">
        <v>247.2</v>
      </c>
      <c r="D15" s="23">
        <f>G15+H15+I15+K15+M15+P15</f>
        <v>7661292.7999999998</v>
      </c>
      <c r="E15" s="23">
        <f>F15+J15+L15</f>
        <v>106.8</v>
      </c>
      <c r="F15" s="23">
        <v>106.8</v>
      </c>
      <c r="G15" s="23">
        <v>2494294</v>
      </c>
      <c r="H15" s="24">
        <v>0</v>
      </c>
      <c r="I15" s="24">
        <v>0</v>
      </c>
      <c r="J15" s="23">
        <v>0</v>
      </c>
      <c r="K15" s="24">
        <v>0</v>
      </c>
      <c r="L15" s="23">
        <v>0</v>
      </c>
      <c r="M15" s="23">
        <v>0</v>
      </c>
      <c r="N15" s="23">
        <f>C15-E15</f>
        <v>140.39999999999998</v>
      </c>
      <c r="O15" s="23">
        <f>Q15+S15+U15+W15</f>
        <v>169.9</v>
      </c>
      <c r="P15" s="23">
        <f>R15+T15+V15+X15+Y15</f>
        <v>5166998.8</v>
      </c>
      <c r="Q15" s="23">
        <v>0</v>
      </c>
      <c r="R15" s="23">
        <v>0</v>
      </c>
      <c r="S15" s="23">
        <v>0</v>
      </c>
      <c r="T15" s="23">
        <v>0</v>
      </c>
      <c r="U15" s="23">
        <v>169.9</v>
      </c>
      <c r="V15" s="23">
        <v>5166998.8</v>
      </c>
      <c r="W15" s="23">
        <v>0</v>
      </c>
      <c r="X15" s="23">
        <v>0</v>
      </c>
      <c r="Y15" s="23">
        <v>0</v>
      </c>
      <c r="Z15" s="24">
        <v>84.8</v>
      </c>
      <c r="AA15" s="24">
        <v>0</v>
      </c>
      <c r="AB15" s="24">
        <v>0</v>
      </c>
      <c r="AC15" s="24">
        <v>85.1</v>
      </c>
    </row>
    <row r="16" spans="1:30" ht="45" x14ac:dyDescent="0.25">
      <c r="A16" s="27">
        <v>3</v>
      </c>
      <c r="B16" s="22" t="s">
        <v>45</v>
      </c>
      <c r="C16" s="23">
        <v>16</v>
      </c>
      <c r="D16" s="23">
        <f>G16+H16+I16+K16+M16+P16</f>
        <v>0</v>
      </c>
      <c r="E16" s="23">
        <f>F16+J16+L16</f>
        <v>16</v>
      </c>
      <c r="F16" s="23">
        <v>0</v>
      </c>
      <c r="G16" s="23">
        <v>0</v>
      </c>
      <c r="H16" s="24">
        <v>0</v>
      </c>
      <c r="I16" s="24">
        <v>0</v>
      </c>
      <c r="J16" s="23">
        <v>0</v>
      </c>
      <c r="K16" s="24">
        <v>0</v>
      </c>
      <c r="L16" s="23">
        <v>16</v>
      </c>
      <c r="M16" s="23">
        <v>0</v>
      </c>
      <c r="N16" s="23">
        <f>C16-E16</f>
        <v>0</v>
      </c>
      <c r="O16" s="23">
        <f>Q16+S16+U16+W16</f>
        <v>0</v>
      </c>
      <c r="P16" s="23">
        <f>R16+T16+V16+X16+Y16</f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4">
        <v>0</v>
      </c>
      <c r="AA16" s="24">
        <v>0</v>
      </c>
      <c r="AB16" s="24">
        <v>0</v>
      </c>
      <c r="AC16" s="24">
        <v>0</v>
      </c>
    </row>
    <row r="17" spans="1:29" ht="67.5" x14ac:dyDescent="0.25">
      <c r="A17" s="27">
        <v>4</v>
      </c>
      <c r="B17" s="22" t="s">
        <v>46</v>
      </c>
      <c r="C17" s="23">
        <v>12.2</v>
      </c>
      <c r="D17" s="23">
        <f>G17+H17+I17+K17+M17+P17</f>
        <v>0</v>
      </c>
      <c r="E17" s="23">
        <f>F17+J17+L17</f>
        <v>12.2</v>
      </c>
      <c r="F17" s="23">
        <v>0</v>
      </c>
      <c r="G17" s="23">
        <v>0</v>
      </c>
      <c r="H17" s="24">
        <v>0</v>
      </c>
      <c r="I17" s="24">
        <v>0</v>
      </c>
      <c r="J17" s="23">
        <v>0</v>
      </c>
      <c r="K17" s="24">
        <v>0</v>
      </c>
      <c r="L17" s="23">
        <v>12.2</v>
      </c>
      <c r="M17" s="23">
        <v>0</v>
      </c>
      <c r="N17" s="23">
        <f>C17-E17</f>
        <v>0</v>
      </c>
      <c r="O17" s="23">
        <f>Q17+S17+U17+W17</f>
        <v>0</v>
      </c>
      <c r="P17" s="23">
        <f>R17+T17+V17+X17+Y17</f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4">
        <v>0</v>
      </c>
      <c r="AA17" s="24">
        <v>0</v>
      </c>
      <c r="AB17" s="24">
        <v>0</v>
      </c>
      <c r="AC17" s="24">
        <v>0</v>
      </c>
    </row>
    <row r="18" spans="1:29" ht="67.5" x14ac:dyDescent="0.25">
      <c r="A18" s="27">
        <v>5</v>
      </c>
      <c r="B18" s="22" t="s">
        <v>47</v>
      </c>
      <c r="C18" s="23">
        <v>642.6</v>
      </c>
      <c r="D18" s="23">
        <f>G18+H18+I18+K18+M18+P18</f>
        <v>10442735.74</v>
      </c>
      <c r="E18" s="23">
        <f>F18+J18+L18</f>
        <v>595.9</v>
      </c>
      <c r="F18" s="23">
        <v>595.9</v>
      </c>
      <c r="G18" s="23">
        <v>9637067.3399999999</v>
      </c>
      <c r="H18" s="24">
        <v>0</v>
      </c>
      <c r="I18" s="24">
        <v>0</v>
      </c>
      <c r="J18" s="23">
        <v>0</v>
      </c>
      <c r="K18" s="24">
        <v>0</v>
      </c>
      <c r="L18" s="23">
        <v>0</v>
      </c>
      <c r="M18" s="23">
        <v>0</v>
      </c>
      <c r="N18" s="23">
        <f>C18-E18</f>
        <v>46.700000000000045</v>
      </c>
      <c r="O18" s="23">
        <f>Q18+S18+U18+W18</f>
        <v>50</v>
      </c>
      <c r="P18" s="23">
        <f>R18+T18+V18+X18+Y18</f>
        <v>805668.4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50</v>
      </c>
      <c r="X18" s="23">
        <v>805668.4</v>
      </c>
      <c r="Y18" s="23">
        <v>0</v>
      </c>
      <c r="Z18" s="24">
        <v>50</v>
      </c>
      <c r="AA18" s="24">
        <v>0</v>
      </c>
      <c r="AB18" s="24">
        <v>0</v>
      </c>
      <c r="AC18" s="24">
        <v>0</v>
      </c>
    </row>
    <row r="19" spans="1:29" ht="60" customHeight="1" x14ac:dyDescent="0.25">
      <c r="A19" s="28"/>
      <c r="B19" s="22" t="s">
        <v>36</v>
      </c>
      <c r="C19" s="23">
        <f t="shared" ref="C19:AC19" si="2">SUM(C20:C25)</f>
        <v>5487.880000000001</v>
      </c>
      <c r="D19" s="23">
        <f t="shared" si="2"/>
        <v>229299492.98999998</v>
      </c>
      <c r="E19" s="23">
        <f t="shared" si="2"/>
        <v>4622.68</v>
      </c>
      <c r="F19" s="23">
        <f t="shared" si="2"/>
        <v>3767.9199999999996</v>
      </c>
      <c r="G19" s="23">
        <f t="shared" si="2"/>
        <v>140637427.99000001</v>
      </c>
      <c r="H19" s="24">
        <f t="shared" si="2"/>
        <v>0</v>
      </c>
      <c r="I19" s="24">
        <f t="shared" si="2"/>
        <v>0</v>
      </c>
      <c r="J19" s="23">
        <f t="shared" si="2"/>
        <v>0</v>
      </c>
      <c r="K19" s="24">
        <f t="shared" si="2"/>
        <v>0</v>
      </c>
      <c r="L19" s="23">
        <f t="shared" si="2"/>
        <v>854.76</v>
      </c>
      <c r="M19" s="23">
        <f t="shared" si="2"/>
        <v>0</v>
      </c>
      <c r="N19" s="25">
        <f t="shared" si="2"/>
        <v>865.19999999999993</v>
      </c>
      <c r="O19" s="25">
        <f t="shared" si="2"/>
        <v>1501.8799999999999</v>
      </c>
      <c r="P19" s="25">
        <f t="shared" si="2"/>
        <v>88662065</v>
      </c>
      <c r="Q19" s="25">
        <f t="shared" si="2"/>
        <v>0</v>
      </c>
      <c r="R19" s="23">
        <f t="shared" si="2"/>
        <v>0</v>
      </c>
      <c r="S19" s="23">
        <f t="shared" si="2"/>
        <v>758.28</v>
      </c>
      <c r="T19" s="23">
        <f t="shared" si="2"/>
        <v>48529920</v>
      </c>
      <c r="U19" s="23">
        <f t="shared" si="2"/>
        <v>451.7</v>
      </c>
      <c r="V19" s="25">
        <f t="shared" si="2"/>
        <v>31201545</v>
      </c>
      <c r="W19" s="25">
        <f t="shared" si="2"/>
        <v>291.89999999999998</v>
      </c>
      <c r="X19" s="25">
        <f t="shared" si="2"/>
        <v>8930600</v>
      </c>
      <c r="Y19" s="25">
        <f t="shared" si="2"/>
        <v>0</v>
      </c>
      <c r="Z19" s="24">
        <f t="shared" si="2"/>
        <v>246.8</v>
      </c>
      <c r="AA19" s="24">
        <f t="shared" si="2"/>
        <v>0</v>
      </c>
      <c r="AB19" s="26">
        <f t="shared" si="2"/>
        <v>0</v>
      </c>
      <c r="AC19" s="26">
        <f t="shared" si="2"/>
        <v>531.79999999999995</v>
      </c>
    </row>
    <row r="20" spans="1:29" ht="48" customHeight="1" x14ac:dyDescent="0.25">
      <c r="A20" s="27">
        <v>1</v>
      </c>
      <c r="B20" s="22" t="s">
        <v>43</v>
      </c>
      <c r="C20" s="23">
        <v>3031.8</v>
      </c>
      <c r="D20" s="23">
        <f t="shared" ref="D20:D25" si="3">G20+H20+I20+K20+M20+P20</f>
        <v>117048557.01000001</v>
      </c>
      <c r="E20" s="23">
        <f t="shared" ref="E20:E25" si="4">F20+J20+L20</f>
        <v>2914.7000000000003</v>
      </c>
      <c r="F20" s="23">
        <v>2232.34</v>
      </c>
      <c r="G20" s="23">
        <v>103031012.01000001</v>
      </c>
      <c r="H20" s="24">
        <v>0</v>
      </c>
      <c r="I20" s="24">
        <v>0</v>
      </c>
      <c r="J20" s="23">
        <v>0</v>
      </c>
      <c r="K20" s="24">
        <v>0</v>
      </c>
      <c r="L20" s="23">
        <v>682.36</v>
      </c>
      <c r="M20" s="23">
        <v>0</v>
      </c>
      <c r="N20" s="23">
        <f t="shared" ref="N20:N25" si="5">C20-E20</f>
        <v>117.09999999999991</v>
      </c>
      <c r="O20" s="23">
        <f t="shared" ref="O20:O25" si="6">Q20+S20+U20+W20</f>
        <v>183.2</v>
      </c>
      <c r="P20" s="23">
        <f t="shared" ref="P20:P25" si="7">R20+T20+V20+X20+Y20</f>
        <v>14017545</v>
      </c>
      <c r="Q20" s="23">
        <v>0</v>
      </c>
      <c r="R20" s="23">
        <v>0</v>
      </c>
      <c r="S20" s="23">
        <v>0</v>
      </c>
      <c r="T20" s="23">
        <v>0</v>
      </c>
      <c r="U20" s="23">
        <v>183.2</v>
      </c>
      <c r="V20" s="23">
        <v>14017545</v>
      </c>
      <c r="W20" s="23">
        <v>0</v>
      </c>
      <c r="X20" s="23">
        <v>0</v>
      </c>
      <c r="Y20" s="23">
        <v>0</v>
      </c>
      <c r="Z20" s="24">
        <v>0</v>
      </c>
      <c r="AA20" s="24">
        <v>0</v>
      </c>
      <c r="AB20" s="24">
        <v>0</v>
      </c>
      <c r="AC20" s="24">
        <v>183.2</v>
      </c>
    </row>
    <row r="21" spans="1:29" ht="45" x14ac:dyDescent="0.25">
      <c r="A21" s="27">
        <v>2</v>
      </c>
      <c r="B21" s="22" t="s">
        <v>44</v>
      </c>
      <c r="C21" s="23">
        <v>1047.5</v>
      </c>
      <c r="D21" s="23">
        <f t="shared" si="3"/>
        <v>76524596</v>
      </c>
      <c r="E21" s="23">
        <f t="shared" si="4"/>
        <v>467</v>
      </c>
      <c r="F21" s="23">
        <v>294.60000000000002</v>
      </c>
      <c r="G21" s="23">
        <v>7040076</v>
      </c>
      <c r="H21" s="24">
        <v>0</v>
      </c>
      <c r="I21" s="24">
        <v>0</v>
      </c>
      <c r="J21" s="23">
        <v>0</v>
      </c>
      <c r="K21" s="24">
        <v>0</v>
      </c>
      <c r="L21" s="23">
        <v>172.4</v>
      </c>
      <c r="M21" s="23">
        <v>0</v>
      </c>
      <c r="N21" s="23">
        <f t="shared" si="5"/>
        <v>580.5</v>
      </c>
      <c r="O21" s="23">
        <f t="shared" si="6"/>
        <v>1114.3799999999999</v>
      </c>
      <c r="P21" s="23">
        <f t="shared" si="7"/>
        <v>69484520</v>
      </c>
      <c r="Q21" s="23">
        <v>0</v>
      </c>
      <c r="R21" s="23">
        <v>0</v>
      </c>
      <c r="S21" s="23">
        <v>758.28</v>
      </c>
      <c r="T21" s="23">
        <v>48529920</v>
      </c>
      <c r="U21" s="23">
        <v>268.5</v>
      </c>
      <c r="V21" s="23">
        <v>17184000</v>
      </c>
      <c r="W21" s="23">
        <v>87.6</v>
      </c>
      <c r="X21" s="23">
        <v>3770600</v>
      </c>
      <c r="Y21" s="23">
        <v>0</v>
      </c>
      <c r="Z21" s="24">
        <v>87.6</v>
      </c>
      <c r="AA21" s="24">
        <v>0</v>
      </c>
      <c r="AB21" s="24">
        <v>0</v>
      </c>
      <c r="AC21" s="24">
        <v>303.5</v>
      </c>
    </row>
    <row r="22" spans="1:29" ht="67.5" x14ac:dyDescent="0.25">
      <c r="A22" s="27">
        <v>3</v>
      </c>
      <c r="B22" s="22" t="s">
        <v>48</v>
      </c>
      <c r="C22" s="23">
        <v>531.1</v>
      </c>
      <c r="D22" s="23">
        <f t="shared" si="3"/>
        <v>13521000</v>
      </c>
      <c r="E22" s="23">
        <f t="shared" si="4"/>
        <v>407.6</v>
      </c>
      <c r="F22" s="23">
        <v>407.6</v>
      </c>
      <c r="G22" s="23">
        <v>9661000</v>
      </c>
      <c r="H22" s="24">
        <v>0</v>
      </c>
      <c r="I22" s="24">
        <v>0</v>
      </c>
      <c r="J22" s="23">
        <v>0</v>
      </c>
      <c r="K22" s="24">
        <v>0</v>
      </c>
      <c r="L22" s="23">
        <v>0</v>
      </c>
      <c r="M22" s="23">
        <v>0</v>
      </c>
      <c r="N22" s="23">
        <f t="shared" si="5"/>
        <v>123.5</v>
      </c>
      <c r="O22" s="23">
        <f t="shared" si="6"/>
        <v>156.80000000000001</v>
      </c>
      <c r="P22" s="23">
        <f t="shared" si="7"/>
        <v>3860000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156.80000000000001</v>
      </c>
      <c r="X22" s="23">
        <v>3860000</v>
      </c>
      <c r="Y22" s="23">
        <v>0</v>
      </c>
      <c r="Z22" s="24">
        <v>111.7</v>
      </c>
      <c r="AA22" s="24">
        <v>0</v>
      </c>
      <c r="AB22" s="24">
        <v>0</v>
      </c>
      <c r="AC22" s="24">
        <v>45.1</v>
      </c>
    </row>
    <row r="23" spans="1:29" ht="67.5" x14ac:dyDescent="0.25">
      <c r="A23" s="27">
        <v>4</v>
      </c>
      <c r="B23" s="22" t="s">
        <v>49</v>
      </c>
      <c r="C23" s="23">
        <v>327.3</v>
      </c>
      <c r="D23" s="23">
        <f t="shared" si="3"/>
        <v>7758396.4800000004</v>
      </c>
      <c r="E23" s="23">
        <f t="shared" si="4"/>
        <v>283.2</v>
      </c>
      <c r="F23" s="23">
        <v>283.2</v>
      </c>
      <c r="G23" s="23">
        <v>6458396.4800000004</v>
      </c>
      <c r="H23" s="24">
        <v>0</v>
      </c>
      <c r="I23" s="24">
        <v>0</v>
      </c>
      <c r="J23" s="23">
        <v>0</v>
      </c>
      <c r="K23" s="24">
        <v>0</v>
      </c>
      <c r="L23" s="23">
        <v>0</v>
      </c>
      <c r="M23" s="23">
        <v>0</v>
      </c>
      <c r="N23" s="23">
        <f t="shared" si="5"/>
        <v>44.100000000000023</v>
      </c>
      <c r="O23" s="23">
        <f t="shared" si="6"/>
        <v>47.5</v>
      </c>
      <c r="P23" s="23">
        <f t="shared" si="7"/>
        <v>1300000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47.5</v>
      </c>
      <c r="X23" s="23">
        <v>1300000</v>
      </c>
      <c r="Y23" s="23">
        <v>0</v>
      </c>
      <c r="Z23" s="24">
        <v>47.5</v>
      </c>
      <c r="AA23" s="24">
        <v>0</v>
      </c>
      <c r="AB23" s="24">
        <v>0</v>
      </c>
      <c r="AC23" s="24">
        <v>0</v>
      </c>
    </row>
    <row r="24" spans="1:29" ht="67.5" x14ac:dyDescent="0.25">
      <c r="A24" s="27">
        <v>5</v>
      </c>
      <c r="B24" s="22" t="s">
        <v>47</v>
      </c>
      <c r="C24" s="23">
        <v>90.56</v>
      </c>
      <c r="D24" s="23">
        <f t="shared" si="3"/>
        <v>1543000.13</v>
      </c>
      <c r="E24" s="23">
        <f t="shared" si="4"/>
        <v>90.56</v>
      </c>
      <c r="F24" s="23">
        <v>90.56</v>
      </c>
      <c r="G24" s="23">
        <v>1543000.13</v>
      </c>
      <c r="H24" s="24">
        <v>0</v>
      </c>
      <c r="I24" s="24">
        <v>0</v>
      </c>
      <c r="J24" s="23">
        <v>0</v>
      </c>
      <c r="K24" s="24">
        <v>0</v>
      </c>
      <c r="L24" s="23">
        <v>0</v>
      </c>
      <c r="M24" s="23">
        <v>0</v>
      </c>
      <c r="N24" s="23">
        <f t="shared" si="5"/>
        <v>0</v>
      </c>
      <c r="O24" s="23">
        <f t="shared" si="6"/>
        <v>0</v>
      </c>
      <c r="P24" s="23">
        <f t="shared" si="7"/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4">
        <v>0</v>
      </c>
      <c r="AA24" s="24">
        <v>0</v>
      </c>
      <c r="AB24" s="24">
        <v>0</v>
      </c>
      <c r="AC24" s="24">
        <v>0</v>
      </c>
    </row>
    <row r="25" spans="1:29" ht="67.5" x14ac:dyDescent="0.25">
      <c r="A25" s="27">
        <v>6</v>
      </c>
      <c r="B25" s="22" t="s">
        <v>50</v>
      </c>
      <c r="C25" s="23">
        <v>459.62</v>
      </c>
      <c r="D25" s="23">
        <f t="shared" si="3"/>
        <v>12903943.369999999</v>
      </c>
      <c r="E25" s="23">
        <f t="shared" si="4"/>
        <v>459.62</v>
      </c>
      <c r="F25" s="23">
        <v>459.62</v>
      </c>
      <c r="G25" s="23">
        <v>12903943.369999999</v>
      </c>
      <c r="H25" s="24">
        <v>0</v>
      </c>
      <c r="I25" s="24">
        <v>0</v>
      </c>
      <c r="J25" s="23">
        <v>0</v>
      </c>
      <c r="K25" s="24">
        <v>0</v>
      </c>
      <c r="L25" s="23">
        <v>0</v>
      </c>
      <c r="M25" s="23">
        <v>0</v>
      </c>
      <c r="N25" s="23">
        <f t="shared" si="5"/>
        <v>0</v>
      </c>
      <c r="O25" s="23">
        <f t="shared" si="6"/>
        <v>0</v>
      </c>
      <c r="P25" s="23">
        <f t="shared" si="7"/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4">
        <v>0</v>
      </c>
      <c r="AA25" s="24">
        <v>0</v>
      </c>
      <c r="AB25" s="24">
        <v>0</v>
      </c>
      <c r="AC25" s="24">
        <v>0</v>
      </c>
    </row>
    <row r="26" spans="1:29" ht="60" customHeight="1" x14ac:dyDescent="0.25">
      <c r="A26" s="28"/>
      <c r="B26" s="22" t="s">
        <v>37</v>
      </c>
      <c r="C26" s="23">
        <f t="shared" ref="C26:AC26" si="8">SUM(C27:C31)</f>
        <v>2002.9</v>
      </c>
      <c r="D26" s="23">
        <f t="shared" si="8"/>
        <v>86264333.229999989</v>
      </c>
      <c r="E26" s="23">
        <f t="shared" si="8"/>
        <v>1811.5</v>
      </c>
      <c r="F26" s="23">
        <f t="shared" si="8"/>
        <v>1652.8000000000002</v>
      </c>
      <c r="G26" s="23">
        <f t="shared" si="8"/>
        <v>72002995.900000006</v>
      </c>
      <c r="H26" s="24">
        <f t="shared" si="8"/>
        <v>0</v>
      </c>
      <c r="I26" s="24">
        <f t="shared" si="8"/>
        <v>0</v>
      </c>
      <c r="J26" s="23">
        <f t="shared" si="8"/>
        <v>0</v>
      </c>
      <c r="K26" s="24">
        <f t="shared" si="8"/>
        <v>0</v>
      </c>
      <c r="L26" s="23">
        <f t="shared" si="8"/>
        <v>158.69999999999999</v>
      </c>
      <c r="M26" s="23">
        <f t="shared" si="8"/>
        <v>0</v>
      </c>
      <c r="N26" s="25">
        <f t="shared" si="8"/>
        <v>191.39999999999998</v>
      </c>
      <c r="O26" s="25">
        <f t="shared" si="8"/>
        <v>261.84000000000003</v>
      </c>
      <c r="P26" s="25">
        <f t="shared" si="8"/>
        <v>14261337.33</v>
      </c>
      <c r="Q26" s="25">
        <f t="shared" si="8"/>
        <v>0</v>
      </c>
      <c r="R26" s="23">
        <f t="shared" si="8"/>
        <v>0</v>
      </c>
      <c r="S26" s="23">
        <f t="shared" si="8"/>
        <v>70.14</v>
      </c>
      <c r="T26" s="23">
        <f t="shared" si="8"/>
        <v>5610000</v>
      </c>
      <c r="U26" s="23">
        <f t="shared" si="8"/>
        <v>0</v>
      </c>
      <c r="V26" s="25">
        <f t="shared" si="8"/>
        <v>0</v>
      </c>
      <c r="W26" s="25">
        <f t="shared" si="8"/>
        <v>191.7</v>
      </c>
      <c r="X26" s="25">
        <f t="shared" si="8"/>
        <v>8651337.3300000001</v>
      </c>
      <c r="Y26" s="25">
        <f t="shared" si="8"/>
        <v>0</v>
      </c>
      <c r="Z26" s="24">
        <f t="shared" si="8"/>
        <v>75.2</v>
      </c>
      <c r="AA26" s="24">
        <f t="shared" si="8"/>
        <v>0</v>
      </c>
      <c r="AB26" s="26">
        <f t="shared" si="8"/>
        <v>0</v>
      </c>
      <c r="AC26" s="26">
        <f t="shared" si="8"/>
        <v>186.64</v>
      </c>
    </row>
    <row r="27" spans="1:29" ht="67.5" x14ac:dyDescent="0.25">
      <c r="A27" s="27">
        <v>1</v>
      </c>
      <c r="B27" s="22" t="s">
        <v>51</v>
      </c>
      <c r="C27" s="23">
        <v>743</v>
      </c>
      <c r="D27" s="23">
        <f>G27+H27+I27+K27+M27+P27</f>
        <v>25153924.329999998</v>
      </c>
      <c r="E27" s="23">
        <f>F27+J27+L27</f>
        <v>602.1</v>
      </c>
      <c r="F27" s="23">
        <v>602.1</v>
      </c>
      <c r="G27" s="23">
        <v>17373387</v>
      </c>
      <c r="H27" s="24">
        <v>0</v>
      </c>
      <c r="I27" s="24">
        <v>0</v>
      </c>
      <c r="J27" s="23">
        <v>0</v>
      </c>
      <c r="K27" s="24">
        <v>0</v>
      </c>
      <c r="L27" s="23">
        <v>0</v>
      </c>
      <c r="M27" s="23">
        <v>0</v>
      </c>
      <c r="N27" s="23">
        <f>C27-E27</f>
        <v>140.89999999999998</v>
      </c>
      <c r="O27" s="23">
        <f>Q27+S27+U27+W27</f>
        <v>153.6</v>
      </c>
      <c r="P27" s="23">
        <f>R27+T27+V27+X27+Y27</f>
        <v>7780537.3300000001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153.6</v>
      </c>
      <c r="X27" s="23">
        <v>7780537.3300000001</v>
      </c>
      <c r="Y27" s="23">
        <v>0</v>
      </c>
      <c r="Z27" s="24">
        <v>37.1</v>
      </c>
      <c r="AA27" s="24">
        <v>0</v>
      </c>
      <c r="AB27" s="24">
        <v>0</v>
      </c>
      <c r="AC27" s="24">
        <v>116.5</v>
      </c>
    </row>
    <row r="28" spans="1:29" ht="45" x14ac:dyDescent="0.25">
      <c r="A28" s="27">
        <v>2</v>
      </c>
      <c r="B28" s="22" t="s">
        <v>43</v>
      </c>
      <c r="C28" s="23">
        <v>813.3</v>
      </c>
      <c r="D28" s="23">
        <f>G28+H28+I28+K28+M28+P28</f>
        <v>51841560.899999999</v>
      </c>
      <c r="E28" s="23">
        <f>F28+J28+L28</f>
        <v>778.8</v>
      </c>
      <c r="F28" s="23">
        <v>636.1</v>
      </c>
      <c r="G28" s="23">
        <v>46231560.899999999</v>
      </c>
      <c r="H28" s="24">
        <v>0</v>
      </c>
      <c r="I28" s="24">
        <v>0</v>
      </c>
      <c r="J28" s="23">
        <v>0</v>
      </c>
      <c r="K28" s="24">
        <v>0</v>
      </c>
      <c r="L28" s="23">
        <v>142.69999999999999</v>
      </c>
      <c r="M28" s="23">
        <v>0</v>
      </c>
      <c r="N28" s="23">
        <f>C28-E28</f>
        <v>34.5</v>
      </c>
      <c r="O28" s="23">
        <f>Q28+S28+U28+W28</f>
        <v>70.14</v>
      </c>
      <c r="P28" s="23">
        <f>R28+T28+V28+X28+Y28</f>
        <v>5610000</v>
      </c>
      <c r="Q28" s="23">
        <v>0</v>
      </c>
      <c r="R28" s="23">
        <v>0</v>
      </c>
      <c r="S28" s="23">
        <v>70.14</v>
      </c>
      <c r="T28" s="23">
        <v>5610000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4">
        <v>0</v>
      </c>
      <c r="AA28" s="24">
        <v>0</v>
      </c>
      <c r="AB28" s="24">
        <v>0</v>
      </c>
      <c r="AC28" s="24">
        <v>70.14</v>
      </c>
    </row>
    <row r="29" spans="1:29" ht="45" x14ac:dyDescent="0.25">
      <c r="A29" s="27">
        <v>3</v>
      </c>
      <c r="B29" s="22" t="s">
        <v>45</v>
      </c>
      <c r="C29" s="23">
        <v>32</v>
      </c>
      <c r="D29" s="23">
        <f>G29+H29+I29+K29+M29+P29</f>
        <v>870800</v>
      </c>
      <c r="E29" s="23">
        <f>F29+J29+L29</f>
        <v>16</v>
      </c>
      <c r="F29" s="23">
        <v>0</v>
      </c>
      <c r="G29" s="23">
        <v>0</v>
      </c>
      <c r="H29" s="24">
        <v>0</v>
      </c>
      <c r="I29" s="24">
        <v>0</v>
      </c>
      <c r="J29" s="23">
        <v>0</v>
      </c>
      <c r="K29" s="24">
        <v>0</v>
      </c>
      <c r="L29" s="23">
        <v>16</v>
      </c>
      <c r="M29" s="23">
        <v>0</v>
      </c>
      <c r="N29" s="23">
        <f>C29-E29</f>
        <v>16</v>
      </c>
      <c r="O29" s="23">
        <f>Q29+S29+U29+W29</f>
        <v>38.1</v>
      </c>
      <c r="P29" s="23">
        <f>R29+T29+V29+X29+Y29</f>
        <v>870800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38.1</v>
      </c>
      <c r="X29" s="23">
        <v>870800</v>
      </c>
      <c r="Y29" s="23">
        <v>0</v>
      </c>
      <c r="Z29" s="24">
        <v>38.1</v>
      </c>
      <c r="AA29" s="24">
        <v>0</v>
      </c>
      <c r="AB29" s="24">
        <v>0</v>
      </c>
      <c r="AC29" s="24">
        <v>0</v>
      </c>
    </row>
    <row r="30" spans="1:29" ht="67.5" x14ac:dyDescent="0.25">
      <c r="A30" s="27">
        <v>4</v>
      </c>
      <c r="B30" s="22" t="s">
        <v>47</v>
      </c>
      <c r="C30" s="23">
        <v>368.6</v>
      </c>
      <c r="D30" s="23">
        <f>G30+H30+I30+K30+M30+P30</f>
        <v>6865151</v>
      </c>
      <c r="E30" s="23">
        <f>F30+J30+L30</f>
        <v>368.6</v>
      </c>
      <c r="F30" s="23">
        <v>368.6</v>
      </c>
      <c r="G30" s="23">
        <v>6865151</v>
      </c>
      <c r="H30" s="24">
        <v>0</v>
      </c>
      <c r="I30" s="24">
        <v>0</v>
      </c>
      <c r="J30" s="23">
        <v>0</v>
      </c>
      <c r="K30" s="24">
        <v>0</v>
      </c>
      <c r="L30" s="23">
        <v>0</v>
      </c>
      <c r="M30" s="23">
        <v>0</v>
      </c>
      <c r="N30" s="23">
        <f>C30-E30</f>
        <v>0</v>
      </c>
      <c r="O30" s="23">
        <f>Q30+S30+U30+W30</f>
        <v>0</v>
      </c>
      <c r="P30" s="23">
        <f>R30+T30+V30+X30+Y30</f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4">
        <v>0</v>
      </c>
      <c r="AA30" s="24">
        <v>0</v>
      </c>
      <c r="AB30" s="24">
        <v>0</v>
      </c>
      <c r="AC30" s="24">
        <v>0</v>
      </c>
    </row>
    <row r="31" spans="1:29" ht="67.5" x14ac:dyDescent="0.25">
      <c r="A31" s="27">
        <v>5</v>
      </c>
      <c r="B31" s="22" t="s">
        <v>50</v>
      </c>
      <c r="C31" s="23">
        <v>46</v>
      </c>
      <c r="D31" s="23">
        <f>G31+H31+I31+K31+M31+P31</f>
        <v>1532897</v>
      </c>
      <c r="E31" s="23">
        <f>F31+J31+L31</f>
        <v>46</v>
      </c>
      <c r="F31" s="23">
        <v>46</v>
      </c>
      <c r="G31" s="23">
        <v>1532897</v>
      </c>
      <c r="H31" s="24">
        <v>0</v>
      </c>
      <c r="I31" s="24">
        <v>0</v>
      </c>
      <c r="J31" s="23">
        <v>0</v>
      </c>
      <c r="K31" s="24">
        <v>0</v>
      </c>
      <c r="L31" s="23">
        <v>0</v>
      </c>
      <c r="M31" s="23">
        <v>0</v>
      </c>
      <c r="N31" s="23">
        <f>C31-E31</f>
        <v>0</v>
      </c>
      <c r="O31" s="23">
        <f>Q31+S31+U31+W31</f>
        <v>0</v>
      </c>
      <c r="P31" s="23">
        <f>R31+T31+V31+X31+Y31</f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4">
        <v>0</v>
      </c>
      <c r="AA31" s="24">
        <v>0</v>
      </c>
      <c r="AB31" s="24">
        <v>0</v>
      </c>
      <c r="AC31" s="24">
        <v>0</v>
      </c>
    </row>
    <row r="32" spans="1:29" ht="56.25" customHeight="1" x14ac:dyDescent="0.25">
      <c r="A32" s="28"/>
      <c r="B32" s="22" t="s">
        <v>38</v>
      </c>
      <c r="C32" s="23">
        <f t="shared" ref="C32:AC32" si="9">SUM(C33:C37)</f>
        <v>15420.31</v>
      </c>
      <c r="D32" s="23">
        <f t="shared" si="9"/>
        <v>1167790987.79</v>
      </c>
      <c r="E32" s="23">
        <f t="shared" si="9"/>
        <v>9032.01</v>
      </c>
      <c r="F32" s="23">
        <f t="shared" si="9"/>
        <v>8212.4900000000016</v>
      </c>
      <c r="G32" s="23">
        <f t="shared" si="9"/>
        <v>507220648.30000001</v>
      </c>
      <c r="H32" s="24">
        <f t="shared" si="9"/>
        <v>0</v>
      </c>
      <c r="I32" s="24">
        <f t="shared" si="9"/>
        <v>0</v>
      </c>
      <c r="J32" s="23">
        <f t="shared" si="9"/>
        <v>310.82</v>
      </c>
      <c r="K32" s="24">
        <f t="shared" si="9"/>
        <v>5645190.5499999998</v>
      </c>
      <c r="L32" s="23">
        <f t="shared" si="9"/>
        <v>508.7</v>
      </c>
      <c r="M32" s="23">
        <f t="shared" si="9"/>
        <v>0</v>
      </c>
      <c r="N32" s="25">
        <f t="shared" si="9"/>
        <v>6388.3000000000011</v>
      </c>
      <c r="O32" s="25">
        <f t="shared" si="9"/>
        <v>9737.68</v>
      </c>
      <c r="P32" s="25">
        <f t="shared" si="9"/>
        <v>654925148.93999994</v>
      </c>
      <c r="Q32" s="25">
        <f t="shared" si="9"/>
        <v>5221.5</v>
      </c>
      <c r="R32" s="23">
        <f t="shared" si="9"/>
        <v>345271077.76999998</v>
      </c>
      <c r="S32" s="23">
        <f t="shared" si="9"/>
        <v>3161.88</v>
      </c>
      <c r="T32" s="23">
        <f t="shared" si="9"/>
        <v>222341355</v>
      </c>
      <c r="U32" s="23">
        <f t="shared" si="9"/>
        <v>924.5</v>
      </c>
      <c r="V32" s="25">
        <f t="shared" si="9"/>
        <v>69685132.5</v>
      </c>
      <c r="W32" s="25">
        <f t="shared" si="9"/>
        <v>429.8</v>
      </c>
      <c r="X32" s="25">
        <f t="shared" si="9"/>
        <v>17627583.670000002</v>
      </c>
      <c r="Y32" s="25">
        <f t="shared" si="9"/>
        <v>0</v>
      </c>
      <c r="Z32" s="24">
        <f t="shared" si="9"/>
        <v>7360.25</v>
      </c>
      <c r="AA32" s="24">
        <f t="shared" si="9"/>
        <v>0</v>
      </c>
      <c r="AB32" s="26">
        <f t="shared" si="9"/>
        <v>0</v>
      </c>
      <c r="AC32" s="26">
        <f t="shared" si="9"/>
        <v>2395.38</v>
      </c>
    </row>
    <row r="33" spans="1:29" ht="67.5" x14ac:dyDescent="0.25">
      <c r="A33" s="27">
        <v>1</v>
      </c>
      <c r="B33" s="22" t="s">
        <v>52</v>
      </c>
      <c r="C33" s="23">
        <v>204.3</v>
      </c>
      <c r="D33" s="23">
        <f>G33+H33+I33+K33+M33+P33</f>
        <v>15100000</v>
      </c>
      <c r="E33" s="23">
        <f>F33+J33+L33</f>
        <v>21.6</v>
      </c>
      <c r="F33" s="23">
        <v>0</v>
      </c>
      <c r="G33" s="23">
        <v>0</v>
      </c>
      <c r="H33" s="24">
        <v>0</v>
      </c>
      <c r="I33" s="24">
        <v>0</v>
      </c>
      <c r="J33" s="23">
        <v>0</v>
      </c>
      <c r="K33" s="24">
        <v>0</v>
      </c>
      <c r="L33" s="23">
        <v>21.6</v>
      </c>
      <c r="M33" s="23">
        <v>0</v>
      </c>
      <c r="N33" s="23">
        <f>C33-E33</f>
        <v>182.70000000000002</v>
      </c>
      <c r="O33" s="23">
        <f>Q33+S33+U33+W33</f>
        <v>351.2</v>
      </c>
      <c r="P33" s="23">
        <f>R33+T33+V33+X33+Y33</f>
        <v>15100000</v>
      </c>
      <c r="Q33" s="23">
        <v>0</v>
      </c>
      <c r="R33" s="23">
        <v>0</v>
      </c>
      <c r="S33" s="23">
        <v>33</v>
      </c>
      <c r="T33" s="23">
        <v>2560000</v>
      </c>
      <c r="U33" s="23">
        <v>33</v>
      </c>
      <c r="V33" s="23">
        <v>2560000</v>
      </c>
      <c r="W33" s="23">
        <v>285.2</v>
      </c>
      <c r="X33" s="23">
        <v>9980000</v>
      </c>
      <c r="Y33" s="23">
        <v>0</v>
      </c>
      <c r="Z33" s="24">
        <v>351.2</v>
      </c>
      <c r="AA33" s="24">
        <v>0</v>
      </c>
      <c r="AB33" s="24">
        <v>0</v>
      </c>
      <c r="AC33" s="24">
        <v>0</v>
      </c>
    </row>
    <row r="34" spans="1:29" ht="45" x14ac:dyDescent="0.25">
      <c r="A34" s="27">
        <v>2</v>
      </c>
      <c r="B34" s="22" t="s">
        <v>43</v>
      </c>
      <c r="C34" s="23">
        <v>11306.36</v>
      </c>
      <c r="D34" s="23">
        <f>G34+H34+I34+K34+M34+P34</f>
        <v>892498815.86000001</v>
      </c>
      <c r="E34" s="23">
        <f>F34+J34+L34</f>
        <v>7070.74</v>
      </c>
      <c r="F34" s="23">
        <v>6409.02</v>
      </c>
      <c r="G34" s="23">
        <v>445322620.04000002</v>
      </c>
      <c r="H34" s="24">
        <v>0</v>
      </c>
      <c r="I34" s="24">
        <v>0</v>
      </c>
      <c r="J34" s="23">
        <v>310.82</v>
      </c>
      <c r="K34" s="24">
        <v>5645190.5499999998</v>
      </c>
      <c r="L34" s="23">
        <v>350.9</v>
      </c>
      <c r="M34" s="23">
        <v>0</v>
      </c>
      <c r="N34" s="23">
        <f>C34-E34</f>
        <v>4235.6200000000008</v>
      </c>
      <c r="O34" s="23">
        <f>Q34+S34+U34+W34</f>
        <v>6471.4000000000005</v>
      </c>
      <c r="P34" s="23">
        <f>R34+T34+V34+X34+Y34</f>
        <v>441531005.26999998</v>
      </c>
      <c r="Q34" s="23">
        <v>5221.5</v>
      </c>
      <c r="R34" s="23">
        <v>345271077.76999998</v>
      </c>
      <c r="S34" s="23">
        <v>486.6</v>
      </c>
      <c r="T34" s="23">
        <v>37885995</v>
      </c>
      <c r="U34" s="23">
        <v>763.3</v>
      </c>
      <c r="V34" s="23">
        <v>58373932.5</v>
      </c>
      <c r="W34" s="23">
        <v>0</v>
      </c>
      <c r="X34" s="23">
        <v>0</v>
      </c>
      <c r="Y34" s="23">
        <v>0</v>
      </c>
      <c r="Z34" s="24">
        <v>6450.76</v>
      </c>
      <c r="AA34" s="24">
        <v>0</v>
      </c>
      <c r="AB34" s="24">
        <v>0</v>
      </c>
      <c r="AC34" s="24">
        <v>0</v>
      </c>
    </row>
    <row r="35" spans="1:29" ht="45" x14ac:dyDescent="0.25">
      <c r="A35" s="27">
        <v>3</v>
      </c>
      <c r="B35" s="22" t="s">
        <v>44</v>
      </c>
      <c r="C35" s="23">
        <v>3442.9</v>
      </c>
      <c r="D35" s="23">
        <f>G35+H35+I35+K35+M35+P35</f>
        <v>250759005.25999999</v>
      </c>
      <c r="E35" s="23">
        <f>F35+J35+L35</f>
        <v>1485.3</v>
      </c>
      <c r="F35" s="23">
        <v>1349.1</v>
      </c>
      <c r="G35" s="23">
        <v>53441528.259999998</v>
      </c>
      <c r="H35" s="24">
        <v>0</v>
      </c>
      <c r="I35" s="24">
        <v>0</v>
      </c>
      <c r="J35" s="23">
        <v>0</v>
      </c>
      <c r="K35" s="24">
        <v>0</v>
      </c>
      <c r="L35" s="23">
        <v>136.19999999999999</v>
      </c>
      <c r="M35" s="23">
        <v>0</v>
      </c>
      <c r="N35" s="23">
        <f>C35-E35</f>
        <v>1957.6000000000001</v>
      </c>
      <c r="O35" s="23">
        <f>Q35+S35+U35+W35</f>
        <v>2883.38</v>
      </c>
      <c r="P35" s="23">
        <f>R35+T35+V35+X35+Y35</f>
        <v>197317477</v>
      </c>
      <c r="Q35" s="23">
        <v>0</v>
      </c>
      <c r="R35" s="23">
        <v>0</v>
      </c>
      <c r="S35" s="23">
        <v>2642.28</v>
      </c>
      <c r="T35" s="23">
        <v>181895360</v>
      </c>
      <c r="U35" s="23">
        <v>128.19999999999999</v>
      </c>
      <c r="V35" s="23">
        <v>8751200</v>
      </c>
      <c r="W35" s="23">
        <v>112.9</v>
      </c>
      <c r="X35" s="23">
        <v>6670917</v>
      </c>
      <c r="Y35" s="23">
        <v>0</v>
      </c>
      <c r="Z35" s="24">
        <v>545.91</v>
      </c>
      <c r="AA35" s="24">
        <v>0</v>
      </c>
      <c r="AB35" s="24">
        <v>0</v>
      </c>
      <c r="AC35" s="24">
        <v>2395.38</v>
      </c>
    </row>
    <row r="36" spans="1:29" ht="67.5" x14ac:dyDescent="0.25">
      <c r="A36" s="27">
        <v>4</v>
      </c>
      <c r="B36" s="22" t="s">
        <v>46</v>
      </c>
      <c r="C36" s="23">
        <v>96.38</v>
      </c>
      <c r="D36" s="23">
        <f>G36+H36+I36+K36+M36+P36</f>
        <v>2885317.67</v>
      </c>
      <c r="E36" s="23">
        <f>F36+J36+L36</f>
        <v>84</v>
      </c>
      <c r="F36" s="23">
        <v>84</v>
      </c>
      <c r="G36" s="23">
        <v>1908651</v>
      </c>
      <c r="H36" s="24">
        <v>0</v>
      </c>
      <c r="I36" s="24">
        <v>0</v>
      </c>
      <c r="J36" s="23">
        <v>0</v>
      </c>
      <c r="K36" s="24">
        <v>0</v>
      </c>
      <c r="L36" s="23">
        <v>0</v>
      </c>
      <c r="M36" s="23">
        <v>0</v>
      </c>
      <c r="N36" s="23">
        <f>C36-E36</f>
        <v>12.379999999999995</v>
      </c>
      <c r="O36" s="23">
        <f>Q36+S36+U36+W36</f>
        <v>31.7</v>
      </c>
      <c r="P36" s="23">
        <f>R36+T36+V36+X36+Y36</f>
        <v>976666.67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31.7</v>
      </c>
      <c r="X36" s="23">
        <v>976666.67</v>
      </c>
      <c r="Y36" s="23">
        <v>0</v>
      </c>
      <c r="Z36" s="24">
        <v>12.38</v>
      </c>
      <c r="AA36" s="24">
        <v>0</v>
      </c>
      <c r="AB36" s="24">
        <v>0</v>
      </c>
      <c r="AC36" s="24">
        <v>0</v>
      </c>
    </row>
    <row r="37" spans="1:29" ht="67.5" x14ac:dyDescent="0.25">
      <c r="A37" s="27">
        <v>5</v>
      </c>
      <c r="B37" s="22" t="s">
        <v>47</v>
      </c>
      <c r="C37" s="23">
        <v>370.37</v>
      </c>
      <c r="D37" s="23">
        <f>G37+H37+I37+K37+M37+P37</f>
        <v>6547849</v>
      </c>
      <c r="E37" s="23">
        <f>F37+J37+L37</f>
        <v>370.37</v>
      </c>
      <c r="F37" s="23">
        <v>370.37</v>
      </c>
      <c r="G37" s="23">
        <v>6547849</v>
      </c>
      <c r="H37" s="24">
        <v>0</v>
      </c>
      <c r="I37" s="24">
        <v>0</v>
      </c>
      <c r="J37" s="23">
        <v>0</v>
      </c>
      <c r="K37" s="24">
        <v>0</v>
      </c>
      <c r="L37" s="23">
        <v>0</v>
      </c>
      <c r="M37" s="23">
        <v>0</v>
      </c>
      <c r="N37" s="23">
        <f>C37-E37</f>
        <v>0</v>
      </c>
      <c r="O37" s="23">
        <f>Q37+S37+U37+W37</f>
        <v>0</v>
      </c>
      <c r="P37" s="23">
        <f>R37+T37+V37+X37+Y37</f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4">
        <v>0</v>
      </c>
      <c r="AA37" s="24">
        <v>0</v>
      </c>
      <c r="AB37" s="24">
        <v>0</v>
      </c>
      <c r="AC37" s="24">
        <v>0</v>
      </c>
    </row>
    <row r="38" spans="1:29" ht="20.25" customHeight="1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1:29" ht="20.25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1:29" ht="49.5" customHeight="1" x14ac:dyDescent="0.35">
      <c r="A40" s="30" t="s">
        <v>39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"/>
      <c r="V40" s="3"/>
      <c r="W40" s="3"/>
      <c r="X40" s="3"/>
      <c r="Y40" s="3"/>
      <c r="Z40" s="16"/>
      <c r="AA40" s="31"/>
      <c r="AB40" s="31"/>
      <c r="AC40" s="31"/>
    </row>
    <row r="41" spans="1:29" ht="23.25" customHeight="1" x14ac:dyDescent="0.35">
      <c r="Z41" s="17"/>
      <c r="AA41" s="39" t="s">
        <v>40</v>
      </c>
      <c r="AB41" s="39"/>
      <c r="AC41" s="39"/>
    </row>
    <row r="42" spans="1:29" ht="23.25" customHeight="1" x14ac:dyDescent="0.35">
      <c r="Z42" s="17"/>
      <c r="AA42" s="17"/>
      <c r="AB42" s="17"/>
      <c r="AC42" s="17"/>
    </row>
    <row r="43" spans="1:29" ht="23.25" customHeight="1" x14ac:dyDescent="0.35">
      <c r="Z43" s="17"/>
      <c r="AA43" s="17"/>
      <c r="AB43" s="17"/>
      <c r="AC43" s="17"/>
    </row>
    <row r="44" spans="1:29" ht="23.25" customHeight="1" x14ac:dyDescent="0.35">
      <c r="Z44" s="18"/>
      <c r="AA44" s="18"/>
      <c r="AB44" s="18"/>
      <c r="AC44" s="18"/>
    </row>
    <row r="45" spans="1:29" ht="20.25" customHeight="1" x14ac:dyDescent="0.25">
      <c r="Z45" s="29"/>
      <c r="AA45" s="29"/>
      <c r="AB45" s="30" t="s">
        <v>41</v>
      </c>
      <c r="AC45" s="30"/>
    </row>
    <row r="46" spans="1:29" ht="23.25" customHeight="1" x14ac:dyDescent="0.25">
      <c r="Z46" s="19"/>
      <c r="AA46" s="19"/>
      <c r="AB46" s="20"/>
      <c r="AC46" s="21"/>
    </row>
  </sheetData>
  <sheetProtection formatCells="0" formatColumns="0" formatRows="0" insertColumns="0" insertRows="0" insertHyperlinks="0" deleteColumns="0" deleteRows="0" sort="0" autoFilter="0" pivotTables="0"/>
  <mergeCells count="32">
    <mergeCell ref="A3:AC3"/>
    <mergeCell ref="W1:AC1"/>
    <mergeCell ref="N4:AC4"/>
    <mergeCell ref="E5:E8"/>
    <mergeCell ref="F5:M5"/>
    <mergeCell ref="N5:P8"/>
    <mergeCell ref="Q5:Y5"/>
    <mergeCell ref="Z5:AC5"/>
    <mergeCell ref="F6:I8"/>
    <mergeCell ref="J6:K8"/>
    <mergeCell ref="L6:L8"/>
    <mergeCell ref="M6:M8"/>
    <mergeCell ref="Q6:R8"/>
    <mergeCell ref="S6:V6"/>
    <mergeCell ref="W6:X8"/>
    <mergeCell ref="Y6:Y8"/>
    <mergeCell ref="Z6:Z8"/>
    <mergeCell ref="AA6:AA8"/>
    <mergeCell ref="Z45:AA45"/>
    <mergeCell ref="AB45:AC45"/>
    <mergeCell ref="A40:T40"/>
    <mergeCell ref="AA40:AC40"/>
    <mergeCell ref="AB6:AB8"/>
    <mergeCell ref="AC6:AC8"/>
    <mergeCell ref="S7:T8"/>
    <mergeCell ref="U7:V8"/>
    <mergeCell ref="AA41:AC41"/>
    <mergeCell ref="A4:A10"/>
    <mergeCell ref="B4:B10"/>
    <mergeCell ref="C4:C9"/>
    <mergeCell ref="D4:D9"/>
    <mergeCell ref="E4:M4"/>
  </mergeCells>
  <pageMargins left="0.31496062992125984" right="0.31496062992125984" top="0.94488188976377963" bottom="0.35433070866141736" header="0.31496062992125984" footer="0.31496062992125984"/>
  <pageSetup paperSize="8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User</cp:lastModifiedBy>
  <cp:lastPrinted>2024-08-19T07:37:46Z</cp:lastPrinted>
  <dcterms:created xsi:type="dcterms:W3CDTF">2012-12-13T11:50:40Z</dcterms:created>
  <dcterms:modified xsi:type="dcterms:W3CDTF">2024-08-19T07:38:01Z</dcterms:modified>
  <cp:category>Формы</cp:category>
</cp:coreProperties>
</file>