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0" windowWidth="20730" windowHeight="11760" tabRatio="500"/>
  </bookViews>
  <sheets>
    <sheet name="Приложение 1" sheetId="1" r:id="rId1"/>
  </sheets>
  <definedNames>
    <definedName name="print_report_468" localSheetId="0">'Приложение 1'!$9:$13</definedName>
    <definedName name="Print_Titles_0" localSheetId="0">'Приложение 1'!$9:$13</definedName>
    <definedName name="Print_Titles_0_0" localSheetId="0">'Приложение 1'!$9:$13</definedName>
    <definedName name="Print_Titles_0_0_0" localSheetId="0">'Приложение 1'!$9:$13</definedName>
    <definedName name="Print_Titles_0_0_0_0" localSheetId="0">'Приложение 1'!$9:$13</definedName>
    <definedName name="report" localSheetId="0">'Приложение 1'!$9:$13</definedName>
    <definedName name="report1" localSheetId="0">'Приложение 1'!$9:$13</definedName>
    <definedName name="report10605" localSheetId="0">'Приложение 1'!$9:$13</definedName>
    <definedName name="report2" localSheetId="0">'Приложение 1'!$9:$13</definedName>
    <definedName name="tamplate" localSheetId="0">'Приложение 1'!$10:$14</definedName>
    <definedName name="tamplate1" localSheetId="0">'Приложение 1'!$10:$14</definedName>
    <definedName name="tamplete" localSheetId="0">'Приложение 1'!$9:$13</definedName>
    <definedName name="_xlnm.Print_Titles" localSheetId="0">'Приложение 1'!$8:$12</definedName>
    <definedName name="имен" localSheetId="0">'Приложение 1'!$9:$13</definedName>
    <definedName name="имя" localSheetId="0">'Приложение 1'!$9:$13</definedName>
    <definedName name="_xlnm.Print_Area" localSheetId="0">'Приложение 1'!$A$1:$L$862</definedName>
  </definedNames>
  <calcPr calcId="145621"/>
</workbook>
</file>

<file path=xl/calcChain.xml><?xml version="1.0" encoding="utf-8"?>
<calcChain xmlns="http://schemas.openxmlformats.org/spreadsheetml/2006/main">
  <c r="G862" i="1" l="1"/>
  <c r="G861" i="1"/>
  <c r="J858" i="1"/>
  <c r="I858" i="1"/>
  <c r="H858" i="1"/>
  <c r="G857" i="1"/>
  <c r="G856" i="1"/>
  <c r="J853" i="1"/>
  <c r="I853" i="1"/>
  <c r="H853" i="1"/>
  <c r="G852" i="1"/>
  <c r="G851" i="1"/>
  <c r="J848" i="1"/>
  <c r="I848" i="1"/>
  <c r="H848" i="1"/>
  <c r="G847" i="1"/>
  <c r="G843" i="1" s="1"/>
  <c r="G846" i="1"/>
  <c r="J843" i="1"/>
  <c r="I843" i="1"/>
  <c r="H843" i="1"/>
  <c r="G842" i="1"/>
  <c r="G841" i="1"/>
  <c r="J838" i="1"/>
  <c r="I838" i="1"/>
  <c r="H838" i="1"/>
  <c r="G837" i="1"/>
  <c r="G833" i="1" s="1"/>
  <c r="G836" i="1"/>
  <c r="J833" i="1"/>
  <c r="I833" i="1"/>
  <c r="H833" i="1"/>
  <c r="G832" i="1"/>
  <c r="G831" i="1"/>
  <c r="J828" i="1"/>
  <c r="I828" i="1"/>
  <c r="H828" i="1"/>
  <c r="G827" i="1"/>
  <c r="G826" i="1"/>
  <c r="J823" i="1"/>
  <c r="I823" i="1"/>
  <c r="H823" i="1"/>
  <c r="G822" i="1"/>
  <c r="G821" i="1"/>
  <c r="J818" i="1"/>
  <c r="I818" i="1"/>
  <c r="H818" i="1"/>
  <c r="J817" i="1"/>
  <c r="I817" i="1"/>
  <c r="H817" i="1"/>
  <c r="L813" i="1" s="1"/>
  <c r="J816" i="1"/>
  <c r="I816" i="1"/>
  <c r="H816" i="1"/>
  <c r="G812" i="1"/>
  <c r="G808" i="1" s="1"/>
  <c r="G811" i="1"/>
  <c r="J808" i="1"/>
  <c r="I808" i="1"/>
  <c r="H808" i="1"/>
  <c r="G807" i="1"/>
  <c r="G806" i="1"/>
  <c r="J803" i="1"/>
  <c r="I803" i="1"/>
  <c r="H803" i="1"/>
  <c r="G802" i="1"/>
  <c r="G798" i="1" s="1"/>
  <c r="G801" i="1"/>
  <c r="J798" i="1"/>
  <c r="I798" i="1"/>
  <c r="H798" i="1"/>
  <c r="G797" i="1"/>
  <c r="G796" i="1"/>
  <c r="J793" i="1"/>
  <c r="I793" i="1"/>
  <c r="H793" i="1"/>
  <c r="G792" i="1"/>
  <c r="G791" i="1"/>
  <c r="J788" i="1"/>
  <c r="I788" i="1"/>
  <c r="H788" i="1"/>
  <c r="J787" i="1"/>
  <c r="I787" i="1"/>
  <c r="H787" i="1"/>
  <c r="J786" i="1"/>
  <c r="I786" i="1"/>
  <c r="H786" i="1"/>
  <c r="L783" i="1"/>
  <c r="I783" i="1"/>
  <c r="G782" i="1"/>
  <c r="G781" i="1"/>
  <c r="J778" i="1"/>
  <c r="I778" i="1"/>
  <c r="I768" i="1" s="1"/>
  <c r="H778" i="1"/>
  <c r="G777" i="1"/>
  <c r="G776" i="1"/>
  <c r="J773" i="1"/>
  <c r="I773" i="1"/>
  <c r="H773" i="1"/>
  <c r="J772" i="1"/>
  <c r="I772" i="1"/>
  <c r="H772" i="1"/>
  <c r="L768" i="1" s="1"/>
  <c r="J771" i="1"/>
  <c r="I771" i="1"/>
  <c r="H771" i="1"/>
  <c r="G767" i="1"/>
  <c r="G763" i="1" s="1"/>
  <c r="G766" i="1"/>
  <c r="J763" i="1"/>
  <c r="I763" i="1"/>
  <c r="H763" i="1"/>
  <c r="G762" i="1"/>
  <c r="G761" i="1"/>
  <c r="J758" i="1"/>
  <c r="I758" i="1"/>
  <c r="H758" i="1"/>
  <c r="G757" i="1"/>
  <c r="G756" i="1"/>
  <c r="J753" i="1"/>
  <c r="I753" i="1"/>
  <c r="H753" i="1"/>
  <c r="G752" i="1"/>
  <c r="G751" i="1"/>
  <c r="J748" i="1"/>
  <c r="I748" i="1"/>
  <c r="H748" i="1"/>
  <c r="G747" i="1"/>
  <c r="G743" i="1" s="1"/>
  <c r="G746" i="1"/>
  <c r="J743" i="1"/>
  <c r="I743" i="1"/>
  <c r="H743" i="1"/>
  <c r="G742" i="1"/>
  <c r="G741" i="1"/>
  <c r="J738" i="1"/>
  <c r="I738" i="1"/>
  <c r="H738" i="1"/>
  <c r="J737" i="1"/>
  <c r="I737" i="1"/>
  <c r="H737" i="1"/>
  <c r="L733" i="1" s="1"/>
  <c r="J736" i="1"/>
  <c r="I736" i="1"/>
  <c r="H736" i="1"/>
  <c r="G732" i="1"/>
  <c r="G731" i="1"/>
  <c r="J728" i="1"/>
  <c r="I728" i="1"/>
  <c r="H728" i="1"/>
  <c r="G727" i="1"/>
  <c r="G726" i="1"/>
  <c r="J723" i="1"/>
  <c r="I723" i="1"/>
  <c r="H723" i="1"/>
  <c r="G722" i="1"/>
  <c r="G721" i="1"/>
  <c r="J718" i="1"/>
  <c r="I718" i="1"/>
  <c r="H718" i="1"/>
  <c r="G717" i="1"/>
  <c r="G716" i="1"/>
  <c r="J713" i="1"/>
  <c r="I713" i="1"/>
  <c r="H713" i="1"/>
  <c r="G712" i="1"/>
  <c r="G708" i="1" s="1"/>
  <c r="G711" i="1"/>
  <c r="J708" i="1"/>
  <c r="I708" i="1"/>
  <c r="H708" i="1"/>
  <c r="G707" i="1"/>
  <c r="G706" i="1"/>
  <c r="J703" i="1"/>
  <c r="I703" i="1"/>
  <c r="H703" i="1"/>
  <c r="G702" i="1"/>
  <c r="G701" i="1"/>
  <c r="J698" i="1"/>
  <c r="I698" i="1"/>
  <c r="H698" i="1"/>
  <c r="G697" i="1"/>
  <c r="G696" i="1"/>
  <c r="J693" i="1"/>
  <c r="I693" i="1"/>
  <c r="H693" i="1"/>
  <c r="J692" i="1"/>
  <c r="I692" i="1"/>
  <c r="H692" i="1"/>
  <c r="L688" i="1" s="1"/>
  <c r="J691" i="1"/>
  <c r="I691" i="1"/>
  <c r="H691" i="1"/>
  <c r="G687" i="1"/>
  <c r="G686" i="1"/>
  <c r="J683" i="1"/>
  <c r="I683" i="1"/>
  <c r="H683" i="1"/>
  <c r="G682" i="1"/>
  <c r="G681" i="1"/>
  <c r="J678" i="1"/>
  <c r="I678" i="1"/>
  <c r="H678" i="1"/>
  <c r="G677" i="1"/>
  <c r="G673" i="1" s="1"/>
  <c r="G676" i="1"/>
  <c r="J673" i="1"/>
  <c r="I673" i="1"/>
  <c r="H673" i="1"/>
  <c r="G672" i="1"/>
  <c r="G671" i="1"/>
  <c r="J668" i="1"/>
  <c r="I668" i="1"/>
  <c r="H668" i="1"/>
  <c r="G667" i="1"/>
  <c r="G666" i="1"/>
  <c r="J663" i="1"/>
  <c r="I663" i="1"/>
  <c r="H663" i="1"/>
  <c r="J662" i="1"/>
  <c r="I662" i="1"/>
  <c r="H662" i="1"/>
  <c r="J661" i="1"/>
  <c r="I661" i="1"/>
  <c r="H661" i="1"/>
  <c r="L658" i="1"/>
  <c r="G657" i="1"/>
  <c r="G656" i="1"/>
  <c r="J653" i="1"/>
  <c r="I653" i="1"/>
  <c r="H653" i="1"/>
  <c r="G652" i="1"/>
  <c r="G651" i="1"/>
  <c r="J648" i="1"/>
  <c r="I648" i="1"/>
  <c r="H648" i="1"/>
  <c r="H638" i="1" s="1"/>
  <c r="G647" i="1"/>
  <c r="G646" i="1"/>
  <c r="J643" i="1"/>
  <c r="I643" i="1"/>
  <c r="I638" i="1" s="1"/>
  <c r="H643" i="1"/>
  <c r="J642" i="1"/>
  <c r="I642" i="1"/>
  <c r="H642" i="1"/>
  <c r="L638" i="1" s="1"/>
  <c r="J641" i="1"/>
  <c r="I641" i="1"/>
  <c r="H641" i="1"/>
  <c r="G637" i="1"/>
  <c r="G636" i="1"/>
  <c r="J633" i="1"/>
  <c r="I633" i="1"/>
  <c r="H633" i="1"/>
  <c r="G632" i="1"/>
  <c r="G631" i="1"/>
  <c r="J628" i="1"/>
  <c r="I628" i="1"/>
  <c r="H628" i="1"/>
  <c r="G627" i="1"/>
  <c r="G623" i="1" s="1"/>
  <c r="G626" i="1"/>
  <c r="J623" i="1"/>
  <c r="I623" i="1"/>
  <c r="H623" i="1"/>
  <c r="G622" i="1"/>
  <c r="G621" i="1"/>
  <c r="J618" i="1"/>
  <c r="I618" i="1"/>
  <c r="H618" i="1"/>
  <c r="J617" i="1"/>
  <c r="I617" i="1"/>
  <c r="H617" i="1"/>
  <c r="L613" i="1" s="1"/>
  <c r="J616" i="1"/>
  <c r="I616" i="1"/>
  <c r="H616" i="1"/>
  <c r="G612" i="1"/>
  <c r="G608" i="1" s="1"/>
  <c r="G611" i="1"/>
  <c r="J608" i="1"/>
  <c r="I608" i="1"/>
  <c r="H608" i="1"/>
  <c r="G607" i="1"/>
  <c r="G606" i="1"/>
  <c r="J603" i="1"/>
  <c r="I603" i="1"/>
  <c r="I598" i="1" s="1"/>
  <c r="H603" i="1"/>
  <c r="J602" i="1"/>
  <c r="I602" i="1"/>
  <c r="H602" i="1"/>
  <c r="L598" i="1" s="1"/>
  <c r="J601" i="1"/>
  <c r="I601" i="1"/>
  <c r="H601" i="1"/>
  <c r="G597" i="1"/>
  <c r="G596" i="1"/>
  <c r="J593" i="1"/>
  <c r="I593" i="1"/>
  <c r="H593" i="1"/>
  <c r="G592" i="1"/>
  <c r="G591" i="1"/>
  <c r="J588" i="1"/>
  <c r="I588" i="1"/>
  <c r="H588" i="1"/>
  <c r="G587" i="1"/>
  <c r="G586" i="1"/>
  <c r="J583" i="1"/>
  <c r="I583" i="1"/>
  <c r="H583" i="1"/>
  <c r="G582" i="1"/>
  <c r="G581" i="1"/>
  <c r="J578" i="1"/>
  <c r="I578" i="1"/>
  <c r="H578" i="1"/>
  <c r="G577" i="1"/>
  <c r="G576" i="1"/>
  <c r="J573" i="1"/>
  <c r="I573" i="1"/>
  <c r="H573" i="1"/>
  <c r="G572" i="1"/>
  <c r="G571" i="1"/>
  <c r="J568" i="1"/>
  <c r="I568" i="1"/>
  <c r="H568" i="1"/>
  <c r="G567" i="1"/>
  <c r="G566" i="1"/>
  <c r="J563" i="1"/>
  <c r="I563" i="1"/>
  <c r="H563" i="1"/>
  <c r="G562" i="1"/>
  <c r="G561" i="1"/>
  <c r="J558" i="1"/>
  <c r="I558" i="1"/>
  <c r="H558" i="1"/>
  <c r="G557" i="1"/>
  <c r="G556" i="1"/>
  <c r="J553" i="1"/>
  <c r="I553" i="1"/>
  <c r="H553" i="1"/>
  <c r="G552" i="1"/>
  <c r="G551" i="1"/>
  <c r="J548" i="1"/>
  <c r="J538" i="1" s="1"/>
  <c r="I548" i="1"/>
  <c r="H548" i="1"/>
  <c r="G547" i="1"/>
  <c r="G546" i="1"/>
  <c r="J543" i="1"/>
  <c r="I543" i="1"/>
  <c r="H543" i="1"/>
  <c r="J542" i="1"/>
  <c r="I542" i="1"/>
  <c r="H542" i="1"/>
  <c r="J541" i="1"/>
  <c r="I541" i="1"/>
  <c r="H541" i="1"/>
  <c r="L538" i="1"/>
  <c r="G537" i="1"/>
  <c r="G536" i="1"/>
  <c r="J533" i="1"/>
  <c r="I533" i="1"/>
  <c r="H533" i="1"/>
  <c r="G532" i="1"/>
  <c r="G531" i="1"/>
  <c r="J528" i="1"/>
  <c r="I528" i="1"/>
  <c r="H528" i="1"/>
  <c r="G527" i="1"/>
  <c r="G526" i="1"/>
  <c r="J523" i="1"/>
  <c r="I523" i="1"/>
  <c r="H523" i="1"/>
  <c r="J522" i="1"/>
  <c r="I522" i="1"/>
  <c r="H522" i="1"/>
  <c r="L518" i="1" s="1"/>
  <c r="J521" i="1"/>
  <c r="I521" i="1"/>
  <c r="H521" i="1"/>
  <c r="G517" i="1"/>
  <c r="G516" i="1"/>
  <c r="J513" i="1"/>
  <c r="I513" i="1"/>
  <c r="H513" i="1"/>
  <c r="G512" i="1"/>
  <c r="G511" i="1"/>
  <c r="J508" i="1"/>
  <c r="J498" i="1" s="1"/>
  <c r="I508" i="1"/>
  <c r="H508" i="1"/>
  <c r="G507" i="1"/>
  <c r="G506" i="1"/>
  <c r="J503" i="1"/>
  <c r="I503" i="1"/>
  <c r="H503" i="1"/>
  <c r="J502" i="1"/>
  <c r="I502" i="1"/>
  <c r="H502" i="1"/>
  <c r="J501" i="1"/>
  <c r="I501" i="1"/>
  <c r="H501" i="1"/>
  <c r="L498" i="1"/>
  <c r="G497" i="1"/>
  <c r="G496" i="1"/>
  <c r="J493" i="1"/>
  <c r="I493" i="1"/>
  <c r="I488" i="1" s="1"/>
  <c r="H493" i="1"/>
  <c r="H488" i="1" s="1"/>
  <c r="J492" i="1"/>
  <c r="I492" i="1"/>
  <c r="H492" i="1"/>
  <c r="J491" i="1"/>
  <c r="I491" i="1"/>
  <c r="H491" i="1"/>
  <c r="L488" i="1"/>
  <c r="J488" i="1"/>
  <c r="G487" i="1"/>
  <c r="G486" i="1"/>
  <c r="J483" i="1"/>
  <c r="I483" i="1"/>
  <c r="H483" i="1"/>
  <c r="G482" i="1"/>
  <c r="G481" i="1"/>
  <c r="J478" i="1"/>
  <c r="I478" i="1"/>
  <c r="H478" i="1"/>
  <c r="G477" i="1"/>
  <c r="G476" i="1"/>
  <c r="J473" i="1"/>
  <c r="I473" i="1"/>
  <c r="H473" i="1"/>
  <c r="G472" i="1"/>
  <c r="G471" i="1"/>
  <c r="J468" i="1"/>
  <c r="I468" i="1"/>
  <c r="H468" i="1"/>
  <c r="J467" i="1"/>
  <c r="I467" i="1"/>
  <c r="H467" i="1"/>
  <c r="L463" i="1" s="1"/>
  <c r="J466" i="1"/>
  <c r="I466" i="1"/>
  <c r="H466" i="1"/>
  <c r="G462" i="1"/>
  <c r="G461" i="1"/>
  <c r="J458" i="1"/>
  <c r="I458" i="1"/>
  <c r="H458" i="1"/>
  <c r="G457" i="1"/>
  <c r="G456" i="1"/>
  <c r="J453" i="1"/>
  <c r="I453" i="1"/>
  <c r="H453" i="1"/>
  <c r="G452" i="1"/>
  <c r="G451" i="1"/>
  <c r="J448" i="1"/>
  <c r="I448" i="1"/>
  <c r="H448" i="1"/>
  <c r="G447" i="1"/>
  <c r="G446" i="1"/>
  <c r="J443" i="1"/>
  <c r="I443" i="1"/>
  <c r="H443" i="1"/>
  <c r="G442" i="1"/>
  <c r="G441" i="1"/>
  <c r="J438" i="1"/>
  <c r="I438" i="1"/>
  <c r="H438" i="1"/>
  <c r="G437" i="1"/>
  <c r="G436" i="1"/>
  <c r="J433" i="1"/>
  <c r="I433" i="1"/>
  <c r="H433" i="1"/>
  <c r="G432" i="1"/>
  <c r="G431" i="1"/>
  <c r="J428" i="1"/>
  <c r="I428" i="1"/>
  <c r="H428" i="1"/>
  <c r="G427" i="1"/>
  <c r="G426" i="1"/>
  <c r="J423" i="1"/>
  <c r="I423" i="1"/>
  <c r="H423" i="1"/>
  <c r="J422" i="1"/>
  <c r="I422" i="1"/>
  <c r="H422" i="1"/>
  <c r="K418" i="1" s="1"/>
  <c r="J421" i="1"/>
  <c r="I421" i="1"/>
  <c r="H421" i="1"/>
  <c r="G417" i="1"/>
  <c r="G416" i="1"/>
  <c r="J413" i="1"/>
  <c r="I413" i="1"/>
  <c r="H413" i="1"/>
  <c r="G412" i="1"/>
  <c r="G411" i="1"/>
  <c r="J408" i="1"/>
  <c r="I408" i="1"/>
  <c r="H408" i="1"/>
  <c r="G407" i="1"/>
  <c r="G406" i="1"/>
  <c r="J403" i="1"/>
  <c r="I403" i="1"/>
  <c r="H403" i="1"/>
  <c r="G402" i="1"/>
  <c r="G401" i="1"/>
  <c r="J398" i="1"/>
  <c r="I398" i="1"/>
  <c r="H398" i="1"/>
  <c r="G397" i="1"/>
  <c r="G396" i="1"/>
  <c r="J393" i="1"/>
  <c r="I393" i="1"/>
  <c r="H393" i="1"/>
  <c r="G392" i="1"/>
  <c r="G391" i="1"/>
  <c r="J388" i="1"/>
  <c r="I388" i="1"/>
  <c r="H388" i="1"/>
  <c r="G387" i="1"/>
  <c r="G386" i="1"/>
  <c r="J383" i="1"/>
  <c r="I383" i="1"/>
  <c r="H383" i="1"/>
  <c r="G382" i="1"/>
  <c r="G381" i="1"/>
  <c r="J378" i="1"/>
  <c r="I378" i="1"/>
  <c r="H378" i="1"/>
  <c r="G377" i="1"/>
  <c r="G376" i="1"/>
  <c r="J373" i="1"/>
  <c r="I373" i="1"/>
  <c r="H373" i="1"/>
  <c r="G372" i="1"/>
  <c r="G371" i="1"/>
  <c r="J368" i="1"/>
  <c r="I368" i="1"/>
  <c r="H368" i="1"/>
  <c r="J367" i="1"/>
  <c r="I367" i="1"/>
  <c r="H367" i="1"/>
  <c r="L363" i="1" s="1"/>
  <c r="J366" i="1"/>
  <c r="I366" i="1"/>
  <c r="H366" i="1"/>
  <c r="G362" i="1"/>
  <c r="G361" i="1"/>
  <c r="J358" i="1"/>
  <c r="I358" i="1"/>
  <c r="H358" i="1"/>
  <c r="G357" i="1"/>
  <c r="G356" i="1"/>
  <c r="J353" i="1"/>
  <c r="I353" i="1"/>
  <c r="H353" i="1"/>
  <c r="G352" i="1"/>
  <c r="G351" i="1"/>
  <c r="J348" i="1"/>
  <c r="I348" i="1"/>
  <c r="H348" i="1"/>
  <c r="G347" i="1"/>
  <c r="G346" i="1"/>
  <c r="J343" i="1"/>
  <c r="I343" i="1"/>
  <c r="H343" i="1"/>
  <c r="J342" i="1"/>
  <c r="I342" i="1"/>
  <c r="H342" i="1"/>
  <c r="K338" i="1" s="1"/>
  <c r="J341" i="1"/>
  <c r="I341" i="1"/>
  <c r="H341" i="1"/>
  <c r="G337" i="1"/>
  <c r="G336" i="1"/>
  <c r="J333" i="1"/>
  <c r="I333" i="1"/>
  <c r="H333" i="1"/>
  <c r="G332" i="1"/>
  <c r="G331" i="1"/>
  <c r="J328" i="1"/>
  <c r="I328" i="1"/>
  <c r="H328" i="1"/>
  <c r="G327" i="1"/>
  <c r="G326" i="1"/>
  <c r="J323" i="1"/>
  <c r="I323" i="1"/>
  <c r="H323" i="1"/>
  <c r="G322" i="1"/>
  <c r="G318" i="1" s="1"/>
  <c r="G321" i="1"/>
  <c r="J318" i="1"/>
  <c r="I318" i="1"/>
  <c r="H318" i="1"/>
  <c r="G317" i="1"/>
  <c r="G316" i="1"/>
  <c r="J313" i="1"/>
  <c r="I313" i="1"/>
  <c r="I303" i="1" s="1"/>
  <c r="H313" i="1"/>
  <c r="G312" i="1"/>
  <c r="G311" i="1"/>
  <c r="J308" i="1"/>
  <c r="J303" i="1" s="1"/>
  <c r="I308" i="1"/>
  <c r="H308" i="1"/>
  <c r="J307" i="1"/>
  <c r="I307" i="1"/>
  <c r="H307" i="1"/>
  <c r="L303" i="1" s="1"/>
  <c r="J306" i="1"/>
  <c r="I306" i="1"/>
  <c r="H306" i="1"/>
  <c r="G306" i="1" s="1"/>
  <c r="G302" i="1"/>
  <c r="G301" i="1"/>
  <c r="J298" i="1"/>
  <c r="I298" i="1"/>
  <c r="H298" i="1"/>
  <c r="G297" i="1"/>
  <c r="G296" i="1"/>
  <c r="J293" i="1"/>
  <c r="I293" i="1"/>
  <c r="H293" i="1"/>
  <c r="J292" i="1"/>
  <c r="I292" i="1"/>
  <c r="H292" i="1"/>
  <c r="K288" i="1" s="1"/>
  <c r="J291" i="1"/>
  <c r="I291" i="1"/>
  <c r="H291" i="1"/>
  <c r="I288" i="1"/>
  <c r="H288" i="1"/>
  <c r="G287" i="1"/>
  <c r="G283" i="1" s="1"/>
  <c r="G286" i="1"/>
  <c r="J283" i="1"/>
  <c r="I283" i="1"/>
  <c r="H283" i="1"/>
  <c r="G282" i="1"/>
  <c r="G281" i="1"/>
  <c r="G278" i="1" s="1"/>
  <c r="J278" i="1"/>
  <c r="I278" i="1"/>
  <c r="H278" i="1"/>
  <c r="G277" i="1"/>
  <c r="G276" i="1"/>
  <c r="J273" i="1"/>
  <c r="I273" i="1"/>
  <c r="H273" i="1"/>
  <c r="G273" i="1"/>
  <c r="G272" i="1"/>
  <c r="G271" i="1"/>
  <c r="J268" i="1"/>
  <c r="I268" i="1"/>
  <c r="H268" i="1"/>
  <c r="G267" i="1"/>
  <c r="G266" i="1"/>
  <c r="J263" i="1"/>
  <c r="I263" i="1"/>
  <c r="H263" i="1"/>
  <c r="G263" i="1"/>
  <c r="G262" i="1"/>
  <c r="G261" i="1"/>
  <c r="G258" i="1" s="1"/>
  <c r="J258" i="1"/>
  <c r="I258" i="1"/>
  <c r="H258" i="1"/>
  <c r="J257" i="1"/>
  <c r="I257" i="1"/>
  <c r="H257" i="1"/>
  <c r="J256" i="1"/>
  <c r="I256" i="1"/>
  <c r="H256" i="1"/>
  <c r="L253" i="1"/>
  <c r="K253" i="1"/>
  <c r="J253" i="1"/>
  <c r="G252" i="1"/>
  <c r="G251" i="1"/>
  <c r="J248" i="1"/>
  <c r="I248" i="1"/>
  <c r="H248" i="1"/>
  <c r="G247" i="1"/>
  <c r="G246" i="1"/>
  <c r="J243" i="1"/>
  <c r="I243" i="1"/>
  <c r="H243" i="1"/>
  <c r="G242" i="1"/>
  <c r="G241" i="1"/>
  <c r="J238" i="1"/>
  <c r="I238" i="1"/>
  <c r="H238" i="1"/>
  <c r="G237" i="1"/>
  <c r="G236" i="1"/>
  <c r="J233" i="1"/>
  <c r="I233" i="1"/>
  <c r="H233" i="1"/>
  <c r="G232" i="1"/>
  <c r="G231" i="1"/>
  <c r="J228" i="1"/>
  <c r="I228" i="1"/>
  <c r="H228" i="1"/>
  <c r="J227" i="1"/>
  <c r="I227" i="1"/>
  <c r="H227" i="1"/>
  <c r="K223" i="1" s="1"/>
  <c r="J226" i="1"/>
  <c r="I226" i="1"/>
  <c r="H226" i="1"/>
  <c r="G222" i="1"/>
  <c r="G221" i="1"/>
  <c r="J218" i="1"/>
  <c r="J213" i="1" s="1"/>
  <c r="I218" i="1"/>
  <c r="I213" i="1" s="1"/>
  <c r="H218" i="1"/>
  <c r="J217" i="1"/>
  <c r="I217" i="1"/>
  <c r="H217" i="1"/>
  <c r="G217" i="1" s="1"/>
  <c r="J216" i="1"/>
  <c r="I216" i="1"/>
  <c r="H216" i="1"/>
  <c r="H213" i="1"/>
  <c r="G212" i="1"/>
  <c r="G211" i="1"/>
  <c r="J208" i="1"/>
  <c r="I208" i="1"/>
  <c r="H208" i="1"/>
  <c r="G207" i="1"/>
  <c r="G206" i="1"/>
  <c r="J203" i="1"/>
  <c r="I203" i="1"/>
  <c r="I193" i="1" s="1"/>
  <c r="H203" i="1"/>
  <c r="G202" i="1"/>
  <c r="G201" i="1"/>
  <c r="J198" i="1"/>
  <c r="I198" i="1"/>
  <c r="H198" i="1"/>
  <c r="J197" i="1"/>
  <c r="I197" i="1"/>
  <c r="H197" i="1"/>
  <c r="J196" i="1"/>
  <c r="I196" i="1"/>
  <c r="H196" i="1"/>
  <c r="G192" i="1"/>
  <c r="G191" i="1"/>
  <c r="J188" i="1"/>
  <c r="I188" i="1"/>
  <c r="I178" i="1" s="1"/>
  <c r="H188" i="1"/>
  <c r="G187" i="1"/>
  <c r="G186" i="1"/>
  <c r="J183" i="1"/>
  <c r="J178" i="1" s="1"/>
  <c r="I183" i="1"/>
  <c r="H183" i="1"/>
  <c r="J182" i="1"/>
  <c r="I182" i="1"/>
  <c r="H182" i="1"/>
  <c r="J181" i="1"/>
  <c r="I181" i="1"/>
  <c r="H181" i="1"/>
  <c r="K178" i="1"/>
  <c r="G177" i="1"/>
  <c r="G176" i="1"/>
  <c r="J173" i="1"/>
  <c r="I173" i="1"/>
  <c r="H173" i="1"/>
  <c r="G172" i="1"/>
  <c r="G168" i="1" s="1"/>
  <c r="G171" i="1"/>
  <c r="J168" i="1"/>
  <c r="I168" i="1"/>
  <c r="H168" i="1"/>
  <c r="G167" i="1"/>
  <c r="G166" i="1"/>
  <c r="J163" i="1"/>
  <c r="I163" i="1"/>
  <c r="H163" i="1"/>
  <c r="G162" i="1"/>
  <c r="G161" i="1"/>
  <c r="J158" i="1"/>
  <c r="I158" i="1"/>
  <c r="H158" i="1"/>
  <c r="G157" i="1"/>
  <c r="G156" i="1"/>
  <c r="J153" i="1"/>
  <c r="I153" i="1"/>
  <c r="H153" i="1"/>
  <c r="G152" i="1"/>
  <c r="G148" i="1" s="1"/>
  <c r="G151" i="1"/>
  <c r="J148" i="1"/>
  <c r="I148" i="1"/>
  <c r="H148" i="1"/>
  <c r="G147" i="1"/>
  <c r="G146" i="1"/>
  <c r="J143" i="1"/>
  <c r="I143" i="1"/>
  <c r="H143" i="1"/>
  <c r="J142" i="1"/>
  <c r="I142" i="1"/>
  <c r="H142" i="1"/>
  <c r="L138" i="1" s="1"/>
  <c r="J141" i="1"/>
  <c r="I141" i="1"/>
  <c r="H141" i="1"/>
  <c r="G137" i="1"/>
  <c r="G136" i="1"/>
  <c r="J133" i="1"/>
  <c r="I133" i="1"/>
  <c r="H133" i="1"/>
  <c r="G132" i="1"/>
  <c r="G131" i="1"/>
  <c r="J128" i="1"/>
  <c r="I128" i="1"/>
  <c r="H128" i="1"/>
  <c r="G127" i="1"/>
  <c r="G126" i="1"/>
  <c r="J123" i="1"/>
  <c r="I123" i="1"/>
  <c r="H123" i="1"/>
  <c r="G122" i="1"/>
  <c r="G121" i="1"/>
  <c r="J118" i="1"/>
  <c r="I118" i="1"/>
  <c r="H118" i="1"/>
  <c r="H113" i="1" s="1"/>
  <c r="J117" i="1"/>
  <c r="I117" i="1"/>
  <c r="H117" i="1"/>
  <c r="J116" i="1"/>
  <c r="I116" i="1"/>
  <c r="H116" i="1"/>
  <c r="G112" i="1"/>
  <c r="G111" i="1"/>
  <c r="J108" i="1"/>
  <c r="I108" i="1"/>
  <c r="H108" i="1"/>
  <c r="G107" i="1"/>
  <c r="G106" i="1"/>
  <c r="J103" i="1"/>
  <c r="I103" i="1"/>
  <c r="H103" i="1"/>
  <c r="G102" i="1"/>
  <c r="G101" i="1"/>
  <c r="J98" i="1"/>
  <c r="I98" i="1"/>
  <c r="H98" i="1"/>
  <c r="G97" i="1"/>
  <c r="G96" i="1"/>
  <c r="J93" i="1"/>
  <c r="I93" i="1"/>
  <c r="H93" i="1"/>
  <c r="G92" i="1"/>
  <c r="G91" i="1"/>
  <c r="J88" i="1"/>
  <c r="I88" i="1"/>
  <c r="H88" i="1"/>
  <c r="J87" i="1"/>
  <c r="I87" i="1"/>
  <c r="H87" i="1"/>
  <c r="J86" i="1"/>
  <c r="I86" i="1"/>
  <c r="H86" i="1"/>
  <c r="G82" i="1"/>
  <c r="G81" i="1"/>
  <c r="J78" i="1"/>
  <c r="I78" i="1"/>
  <c r="H78" i="1"/>
  <c r="G77" i="1"/>
  <c r="G76" i="1"/>
  <c r="J73" i="1"/>
  <c r="I73" i="1"/>
  <c r="H73" i="1"/>
  <c r="G72" i="1"/>
  <c r="G68" i="1" s="1"/>
  <c r="G71" i="1"/>
  <c r="J68" i="1"/>
  <c r="I68" i="1"/>
  <c r="H68" i="1"/>
  <c r="G67" i="1"/>
  <c r="G66" i="1"/>
  <c r="J63" i="1"/>
  <c r="I63" i="1"/>
  <c r="H63" i="1"/>
  <c r="G62" i="1"/>
  <c r="G61" i="1"/>
  <c r="J58" i="1"/>
  <c r="I58" i="1"/>
  <c r="H58" i="1"/>
  <c r="G57" i="1"/>
  <c r="G56" i="1"/>
  <c r="J53" i="1"/>
  <c r="I53" i="1"/>
  <c r="H53" i="1"/>
  <c r="J52" i="1"/>
  <c r="J17" i="1" s="1"/>
  <c r="I52" i="1"/>
  <c r="H52" i="1"/>
  <c r="J51" i="1"/>
  <c r="I51" i="1"/>
  <c r="H51" i="1"/>
  <c r="G47" i="1"/>
  <c r="G46" i="1"/>
  <c r="G43" i="1" s="1"/>
  <c r="J43" i="1"/>
  <c r="I43" i="1"/>
  <c r="H43" i="1"/>
  <c r="G42" i="1"/>
  <c r="G41" i="1"/>
  <c r="G38" i="1" s="1"/>
  <c r="J38" i="1"/>
  <c r="I38" i="1"/>
  <c r="H38" i="1"/>
  <c r="G37" i="1"/>
  <c r="G36" i="1"/>
  <c r="J33" i="1"/>
  <c r="I33" i="1"/>
  <c r="H33" i="1"/>
  <c r="G32" i="1"/>
  <c r="G31" i="1"/>
  <c r="G28" i="1" s="1"/>
  <c r="J28" i="1"/>
  <c r="I28" i="1"/>
  <c r="I18" i="1" s="1"/>
  <c r="H28" i="1"/>
  <c r="G27" i="1"/>
  <c r="G26" i="1"/>
  <c r="G23" i="1" s="1"/>
  <c r="J23" i="1"/>
  <c r="J18" i="1" s="1"/>
  <c r="I23" i="1"/>
  <c r="H23" i="1"/>
  <c r="J22" i="1"/>
  <c r="I22" i="1"/>
  <c r="H22" i="1"/>
  <c r="L18" i="1" s="1"/>
  <c r="J21" i="1"/>
  <c r="I21" i="1"/>
  <c r="H21" i="1"/>
  <c r="G21" i="1" s="1"/>
  <c r="K18" i="1"/>
  <c r="H18" i="1"/>
  <c r="I16" i="1" l="1"/>
  <c r="J193" i="1"/>
  <c r="I223" i="1"/>
  <c r="I253" i="1"/>
  <c r="H303" i="1"/>
  <c r="G373" i="1"/>
  <c r="G393" i="1"/>
  <c r="G428" i="1"/>
  <c r="G483" i="1"/>
  <c r="G503" i="1"/>
  <c r="G543" i="1"/>
  <c r="G563" i="1"/>
  <c r="G663" i="1"/>
  <c r="G683" i="1"/>
  <c r="G698" i="1"/>
  <c r="L213" i="1"/>
  <c r="G93" i="1"/>
  <c r="G123" i="1"/>
  <c r="I138" i="1"/>
  <c r="G158" i="1"/>
  <c r="G257" i="1"/>
  <c r="G343" i="1"/>
  <c r="H498" i="1"/>
  <c r="J613" i="1"/>
  <c r="G633" i="1"/>
  <c r="J638" i="1"/>
  <c r="G786" i="1"/>
  <c r="J813" i="1"/>
  <c r="G853" i="1"/>
  <c r="H48" i="1"/>
  <c r="G78" i="1"/>
  <c r="I83" i="1"/>
  <c r="G117" i="1"/>
  <c r="G33" i="1"/>
  <c r="J48" i="1"/>
  <c r="G197" i="1"/>
  <c r="H193" i="1"/>
  <c r="G203" i="1"/>
  <c r="G228" i="1"/>
  <c r="H253" i="1"/>
  <c r="G268" i="1"/>
  <c r="I338" i="1"/>
  <c r="G348" i="1"/>
  <c r="G383" i="1"/>
  <c r="I418" i="1"/>
  <c r="I463" i="1"/>
  <c r="G473" i="1"/>
  <c r="G501" i="1"/>
  <c r="G541" i="1"/>
  <c r="I538" i="1"/>
  <c r="G553" i="1"/>
  <c r="H538" i="1"/>
  <c r="G573" i="1"/>
  <c r="G593" i="1"/>
  <c r="I658" i="1"/>
  <c r="I733" i="1"/>
  <c r="G788" i="1"/>
  <c r="G661" i="1"/>
  <c r="I48" i="1"/>
  <c r="J363" i="1"/>
  <c r="G87" i="1"/>
  <c r="G52" i="1"/>
  <c r="G58" i="1"/>
  <c r="J138" i="1"/>
  <c r="H178" i="1"/>
  <c r="J223" i="1"/>
  <c r="G291" i="1"/>
  <c r="H363" i="1"/>
  <c r="H813" i="1"/>
  <c r="I17" i="1"/>
  <c r="J83" i="1"/>
  <c r="J463" i="1"/>
  <c r="I518" i="1"/>
  <c r="J688" i="1"/>
  <c r="H783" i="1"/>
  <c r="H138" i="1"/>
  <c r="H223" i="1"/>
  <c r="H613" i="1"/>
  <c r="J733" i="1"/>
  <c r="G753" i="1"/>
  <c r="J16" i="1"/>
  <c r="L83" i="1"/>
  <c r="H83" i="1"/>
  <c r="L338" i="1"/>
  <c r="H463" i="1"/>
  <c r="H688" i="1"/>
  <c r="G718" i="1"/>
  <c r="G226" i="1"/>
  <c r="G223" i="1" s="1"/>
  <c r="K48" i="1"/>
  <c r="J113" i="1"/>
  <c r="J288" i="1"/>
  <c r="I363" i="1"/>
  <c r="H733" i="1"/>
  <c r="I813" i="1"/>
  <c r="J598" i="1"/>
  <c r="G728" i="1"/>
  <c r="G142" i="1"/>
  <c r="L193" i="1"/>
  <c r="L113" i="1"/>
  <c r="G308" i="1"/>
  <c r="G583" i="1"/>
  <c r="I613" i="1"/>
  <c r="G648" i="1"/>
  <c r="H598" i="1"/>
  <c r="I688" i="1"/>
  <c r="G823" i="1"/>
  <c r="G103" i="1"/>
  <c r="G216" i="1"/>
  <c r="G213" i="1" s="1"/>
  <c r="G218" i="1"/>
  <c r="G403" i="1"/>
  <c r="G413" i="1"/>
  <c r="G438" i="1"/>
  <c r="G448" i="1"/>
  <c r="G458" i="1"/>
  <c r="I498" i="1"/>
  <c r="G513" i="1"/>
  <c r="H768" i="1"/>
  <c r="J768" i="1"/>
  <c r="G778" i="1"/>
  <c r="G53" i="1"/>
  <c r="G63" i="1"/>
  <c r="G73" i="1"/>
  <c r="G183" i="1"/>
  <c r="G196" i="1"/>
  <c r="G193" i="1" s="1"/>
  <c r="G238" i="1"/>
  <c r="G256" i="1"/>
  <c r="G253" i="1" s="1"/>
  <c r="G333" i="1"/>
  <c r="G341" i="1"/>
  <c r="H518" i="1"/>
  <c r="J518" i="1"/>
  <c r="G528" i="1"/>
  <c r="G181" i="1"/>
  <c r="G178" i="1" s="1"/>
  <c r="H17" i="1"/>
  <c r="L13" i="1" s="1"/>
  <c r="L48" i="1"/>
  <c r="G88" i="1"/>
  <c r="G98" i="1"/>
  <c r="G108" i="1"/>
  <c r="G116" i="1"/>
  <c r="G113" i="1" s="1"/>
  <c r="G118" i="1"/>
  <c r="G128" i="1"/>
  <c r="I113" i="1"/>
  <c r="G143" i="1"/>
  <c r="G153" i="1"/>
  <c r="G163" i="1"/>
  <c r="G173" i="1"/>
  <c r="G182" i="1"/>
  <c r="G188" i="1"/>
  <c r="G298" i="1"/>
  <c r="G313" i="1"/>
  <c r="G323" i="1"/>
  <c r="H338" i="1"/>
  <c r="J338" i="1"/>
  <c r="G353" i="1"/>
  <c r="G368" i="1"/>
  <c r="G378" i="1"/>
  <c r="G388" i="1"/>
  <c r="G398" i="1"/>
  <c r="G408" i="1"/>
  <c r="G421" i="1"/>
  <c r="G423" i="1"/>
  <c r="G433" i="1"/>
  <c r="G443" i="1"/>
  <c r="G453" i="1"/>
  <c r="G466" i="1"/>
  <c r="G468" i="1"/>
  <c r="G478" i="1"/>
  <c r="G491" i="1"/>
  <c r="G493" i="1"/>
  <c r="G508" i="1"/>
  <c r="G521" i="1"/>
  <c r="G523" i="1"/>
  <c r="G533" i="1"/>
  <c r="G548" i="1"/>
  <c r="G558" i="1"/>
  <c r="G568" i="1"/>
  <c r="G578" i="1"/>
  <c r="G588" i="1"/>
  <c r="G601" i="1"/>
  <c r="G603" i="1"/>
  <c r="G616" i="1"/>
  <c r="G618" i="1"/>
  <c r="G628" i="1"/>
  <c r="G641" i="1"/>
  <c r="G643" i="1"/>
  <c r="G653" i="1"/>
  <c r="H658" i="1"/>
  <c r="J658" i="1"/>
  <c r="G668" i="1"/>
  <c r="G678" i="1"/>
  <c r="G691" i="1"/>
  <c r="G693" i="1"/>
  <c r="G703" i="1"/>
  <c r="G713" i="1"/>
  <c r="G723" i="1"/>
  <c r="G736" i="1"/>
  <c r="G738" i="1"/>
  <c r="G748" i="1"/>
  <c r="G758" i="1"/>
  <c r="G771" i="1"/>
  <c r="G773" i="1"/>
  <c r="J783" i="1"/>
  <c r="G793" i="1"/>
  <c r="G803" i="1"/>
  <c r="G816" i="1"/>
  <c r="G818" i="1"/>
  <c r="G828" i="1"/>
  <c r="G838" i="1"/>
  <c r="G848" i="1"/>
  <c r="G858" i="1"/>
  <c r="G198" i="1"/>
  <c r="G208" i="1"/>
  <c r="G227" i="1"/>
  <c r="G233" i="1"/>
  <c r="G243" i="1"/>
  <c r="G293" i="1"/>
  <c r="G328" i="1"/>
  <c r="G367" i="1"/>
  <c r="K363" i="1"/>
  <c r="G422" i="1"/>
  <c r="L418" i="1"/>
  <c r="G467" i="1"/>
  <c r="K463" i="1"/>
  <c r="G492" i="1"/>
  <c r="G488" i="1" s="1"/>
  <c r="K488" i="1"/>
  <c r="G522" i="1"/>
  <c r="K518" i="1"/>
  <c r="H16" i="1"/>
  <c r="G22" i="1"/>
  <c r="G51" i="1"/>
  <c r="G48" i="1" s="1"/>
  <c r="K83" i="1"/>
  <c r="G86" i="1"/>
  <c r="G83" i="1" s="1"/>
  <c r="K113" i="1"/>
  <c r="G133" i="1"/>
  <c r="K138" i="1"/>
  <c r="G141" i="1"/>
  <c r="G138" i="1" s="1"/>
  <c r="L178" i="1"/>
  <c r="K193" i="1"/>
  <c r="K213" i="1"/>
  <c r="L223" i="1"/>
  <c r="G248" i="1"/>
  <c r="G292" i="1"/>
  <c r="G288" i="1" s="1"/>
  <c r="L288" i="1"/>
  <c r="G307" i="1"/>
  <c r="G303" i="1" s="1"/>
  <c r="K303" i="1"/>
  <c r="G418" i="1"/>
  <c r="H418" i="1"/>
  <c r="H13" i="1" s="1"/>
  <c r="J418" i="1"/>
  <c r="G502" i="1"/>
  <c r="K498" i="1"/>
  <c r="G542" i="1"/>
  <c r="G538" i="1" s="1"/>
  <c r="K538" i="1"/>
  <c r="G662" i="1"/>
  <c r="G658" i="1" s="1"/>
  <c r="K658" i="1"/>
  <c r="G342" i="1"/>
  <c r="G338" i="1" s="1"/>
  <c r="G358" i="1"/>
  <c r="G366" i="1"/>
  <c r="G363" i="1" s="1"/>
  <c r="G602" i="1"/>
  <c r="K598" i="1"/>
  <c r="G617" i="1"/>
  <c r="K613" i="1"/>
  <c r="G642" i="1"/>
  <c r="G638" i="1" s="1"/>
  <c r="K638" i="1"/>
  <c r="G692" i="1"/>
  <c r="K688" i="1"/>
  <c r="G737" i="1"/>
  <c r="G733" i="1" s="1"/>
  <c r="K733" i="1"/>
  <c r="G772" i="1"/>
  <c r="G768" i="1" s="1"/>
  <c r="K768" i="1"/>
  <c r="G787" i="1"/>
  <c r="G783" i="1" s="1"/>
  <c r="K783" i="1"/>
  <c r="G817" i="1"/>
  <c r="K813" i="1"/>
  <c r="G18" i="1"/>
  <c r="G518" i="1" l="1"/>
  <c r="G463" i="1"/>
  <c r="G498" i="1"/>
  <c r="G613" i="1"/>
  <c r="J13" i="1"/>
  <c r="I13" i="1"/>
  <c r="G17" i="1"/>
  <c r="K13" i="1"/>
  <c r="G598" i="1"/>
  <c r="G16" i="1"/>
  <c r="G13" i="1" s="1"/>
  <c r="G813" i="1"/>
  <c r="G688" i="1"/>
</calcChain>
</file>

<file path=xl/sharedStrings.xml><?xml version="1.0" encoding="utf-8"?>
<sst xmlns="http://schemas.openxmlformats.org/spreadsheetml/2006/main" count="1142" uniqueCount="228">
  <si>
    <t>№</t>
  </si>
  <si>
    <t>Объектная характеристика</t>
  </si>
  <si>
    <t>Финансово-экономическая характеристика</t>
  </si>
  <si>
    <t>Муниципальное образование</t>
  </si>
  <si>
    <t>Наименование объекта</t>
  </si>
  <si>
    <t xml:space="preserve">Форма собственности на объект </t>
  </si>
  <si>
    <t xml:space="preserve">Вид работ по объекту 
</t>
  </si>
  <si>
    <t>Предельная (плановая) стоимость работ</t>
  </si>
  <si>
    <t>в том числе:</t>
  </si>
  <si>
    <t>Значение показателя эффектив-ности использова-ния бюджетных средств</t>
  </si>
  <si>
    <t>Позиция объекта в рейтинге по показателю бюджетной эффектив-ности</t>
  </si>
  <si>
    <t>федеральный  бюджет</t>
  </si>
  <si>
    <t>консолиди-рованный бюджет субъекта РФ</t>
  </si>
  <si>
    <t>внебюджетные средства</t>
  </si>
  <si>
    <t>тыс. руб.</t>
  </si>
  <si>
    <t>тыс. руб/%</t>
  </si>
  <si>
    <t>ИТОГО по Брянской области:</t>
  </si>
  <si>
    <t xml:space="preserve">Общая стоимость объекта, в том числе: </t>
  </si>
  <si>
    <t>ПД</t>
  </si>
  <si>
    <t>СМР</t>
  </si>
  <si>
    <t>Брасовский муниципальный район</t>
  </si>
  <si>
    <t>Реконструкция водоснабжения  п. Погребы ул. Заводская Брасовского района Брянской области</t>
  </si>
  <si>
    <t>Муниципальная собственность</t>
  </si>
  <si>
    <t>Реконструкция</t>
  </si>
  <si>
    <t>Реконструкция системы водоснабжения в п. Локоть Брасовского района Брянской области</t>
  </si>
  <si>
    <t>Реконструкция системы водоснабжения в с. Дубровка Брасовского района Брянской области</t>
  </si>
  <si>
    <t>Реконструкция системы водоснабжения с. Веребск Брасовского района Брянской области</t>
  </si>
  <si>
    <t>Строительство водозаборного сооружения  в п. Коммуна Брасовского района Брянской области</t>
  </si>
  <si>
    <t>Строительство</t>
  </si>
  <si>
    <t>Брянский муниципальный район</t>
  </si>
  <si>
    <t>Реконструкция водозаборного сооружения в с. Супонево «Сельстрой» Брянской области</t>
  </si>
  <si>
    <t>-</t>
  </si>
  <si>
    <t>Реконструкция системы водоснабжения в д. Антоновка Брянского района Брянской области</t>
  </si>
  <si>
    <t>Реконструкция системы водоснабжения в п. Путёвка Брянского района Брянской области</t>
  </si>
  <si>
    <t>Реконструкция системы водоснабжения в с. Октябрьское Брянского района Брянской области</t>
  </si>
  <si>
    <t>Строительство системы водоснабжения в д. Глаженка Брянского района Брянской области</t>
  </si>
  <si>
    <t>Строительство системы водоснабжения в п. Стяжное  Брянского района Брянской области</t>
  </si>
  <si>
    <t>Выгоничский муниципальный район</t>
  </si>
  <si>
    <t>Реконструкция водозаборного узла в с. Городец Выгоничского района  Брянской области</t>
  </si>
  <si>
    <t>Реконструкция водозаборного узла в с. Палужье Выгоничского района Брянской области</t>
  </si>
  <si>
    <t>Реконструкция системы водоснабжения в с. Удельные Уты Выгоничского района Брянской области</t>
  </si>
  <si>
    <t>Реконструкция системы водоснабжения п. Садовый Выгоничского района Брянской области</t>
  </si>
  <si>
    <t>Строительство системы водоснабжения в  п. Хутор-Бор Выгоничского района  Брянской области</t>
  </si>
  <si>
    <t>Гордеевский муниципальный район</t>
  </si>
  <si>
    <t>Реконструкция сетей водоснабжения в с. Гордеевка Гордеевского района Брянской области</t>
  </si>
  <si>
    <t>Реконструкция системы водоснабжения в д. Староновицкая Гордеевского района Брянской области</t>
  </si>
  <si>
    <t>Реконструкция системы водоснабжения в с. Кузнецы Гордеевского района Брянской области</t>
  </si>
  <si>
    <t>Реконструкция системы водоснабжения в с. Творишино Гордеевского района Брянской области</t>
  </si>
  <si>
    <t>город Брянск</t>
  </si>
  <si>
    <t>Водозаборное сооружение "Деснинский" по адресу: г. Брянск, Бежицкий район, ул. Камозина, о/д 29</t>
  </si>
  <si>
    <t>Водозаборное сооружение на территории технологического комплекса "Городищенский"  по адресу: г. Брянск, Бежицкий район, ул. Бежицкая, д. 266А</t>
  </si>
  <si>
    <t>Водозаборное сооружение на территории технологического комплекса "Дзержинский" по адресу: г. Брянск, Фокинский район, ул. Дзержинского, д. 11В</t>
  </si>
  <si>
    <t>Водозаборное сооружение на территории технологического комплекса  "Московский" по адресу: г. Брянск, пр-т Московский, д. 144Б</t>
  </si>
  <si>
    <t>Водозаборное сооружение  на территории технологического комплекса   "Поселковый"  по адресу: г. Брянск, Фокинский район, пгт Белые Берега, ул. Белобережская, о/д 36</t>
  </si>
  <si>
    <t>Водозаборное сооружение на территории технологического комплекса "Северный" по адресу: г. Брянск, Советский район, ул.Некрасова</t>
  </si>
  <si>
    <t>Водозаборное сооружение  на территории технологического комплекса "Тимоновский" по адресу: Брянская область, Брянский район, с. Супонево, ул. Московская</t>
  </si>
  <si>
    <t>город Клинцы</t>
  </si>
  <si>
    <t>Строительство системы водоснабжения  в с. Ардонь г. Клинцы Брянская область (2-я очередь)</t>
  </si>
  <si>
    <t>Строительство системы водоснабжения по ул. 2-я Пятилетка с. Ардонь, г. Клинцы, Брянская обл. 1 очередь строительства</t>
  </si>
  <si>
    <t>город Сельцо</t>
  </si>
  <si>
    <t>Строительство сетей водоснабжения в юго-восточной части города Сельцо Брянской области ( 1 этап)</t>
  </si>
  <si>
    <t>Строительство сетей водоснабжения в юго-западной части города Сельцо Брянской области</t>
  </si>
  <si>
    <t>Строительство системы водоснабжения по ул. Деснянская, пер. Деснянский, ул. Новостройки в г. Сельцо Брянской области</t>
  </si>
  <si>
    <t>город Фокино</t>
  </si>
  <si>
    <t>Реконструкция системы водоснабжения городского округа город Фокино (1-ая очередь)</t>
  </si>
  <si>
    <t>Дубровский муниципальный район</t>
  </si>
  <si>
    <t>Реконструкция артезианской скважины и водонапорной башни в с.Рековичи Дубровского района Брянской области</t>
  </si>
  <si>
    <t>Реконструкция  водозаборного сооружения в д. Большая Островня Дубровского района Брянской области</t>
  </si>
  <si>
    <t>Реконструкция системы водоснабжения в д. Пеклино Дубровского района Брянской области</t>
  </si>
  <si>
    <t>Реконструкция системы водоснабжения в п. Серпеевский Дубровского района Брянской области</t>
  </si>
  <si>
    <t>Реконструкция системы водоснабжения в р.п. Дубровка Дубровского района Брянской области</t>
  </si>
  <si>
    <t>Дятьковский муниципальный район</t>
  </si>
  <si>
    <t>Реконструкция систем водоснабжения в п. Бытошь-д. Будочки Дятьковского района Брянской области (1 очередь строительства)</t>
  </si>
  <si>
    <t>Реконструкция  системы водоснабжения в г.Дятьково Дятьковского района Брянской области</t>
  </si>
  <si>
    <t>Реконструкция системы водоснабжения в д.Чернятичи Дятьковского района Брянской области</t>
  </si>
  <si>
    <t>Реконструкция системы водоснабжения в п.Любохна Дятьковского района Брянской области</t>
  </si>
  <si>
    <t>Реконструкция системы водоснабжения  по ул. Советская, ул. Брянская, ул. Большая Свердловская, ул. Головачева,  ул. Сидорова в п. Любохна Дятьковского района Брянской области</t>
  </si>
  <si>
    <t>Строительство системы водоснабжения в д. Верхи и д.Радица Дятьковского района Брянской области</t>
  </si>
  <si>
    <t>Жуковский муниципальный округ</t>
  </si>
  <si>
    <t>Строительство водоснабжения в н.п. Олсуфьево  Жуковского района Брянской области (3-я очередь)</t>
  </si>
  <si>
    <t>Строительство системы водоснабжения в н.п. Гостиловка Жуковского района Брянской области</t>
  </si>
  <si>
    <t>Злынковский муниципальный район</t>
  </si>
  <si>
    <t>Реконструкция артезианской скважины в д. Карпиловка Злынковского района Брянской области</t>
  </si>
  <si>
    <t>Реконструкция артезианской скважины в с. Лысые Злынковского района Брянской области</t>
  </si>
  <si>
    <t>Реконструкция системы водоснабжения в р.п. Вышков Злынковского района Брянской области</t>
  </si>
  <si>
    <t>Реконструкция системы водоснабжения в с. Большие Щербиничи Злынковского района Брянской области</t>
  </si>
  <si>
    <t>Реконструкция системы водоснабжения в  с. Денисковичи Злынковского района Брянской области</t>
  </si>
  <si>
    <t>Строительство водозаборного сооружения в г. Злынка Злынковского района Брянской области</t>
  </si>
  <si>
    <t>Карачевский муниципальный район</t>
  </si>
  <si>
    <t>Реконструкция Барановского водозабора и магистрального водовода в г.Карачеве Карачевского района Брянской области</t>
  </si>
  <si>
    <t>Реконструкция системы водоснабжения в г.Карачеве  Карачевского района Брянской области</t>
  </si>
  <si>
    <t>Строительство водонапорной башни в с. Вельяминова Карачевского района Брянской области</t>
  </si>
  <si>
    <t>Строительство водопроводной сети ул. Степной д. Хохловка Карачевского района Брянской области</t>
  </si>
  <si>
    <t>Клетнянский муниципальный район</t>
  </si>
  <si>
    <t>Реконструкция водоснабжения в н.п.Акуличи Клетнянского района Брянской области</t>
  </si>
  <si>
    <t>Реконструкция водоснабжения в н.п.Алень Клетнянского района Брянской области</t>
  </si>
  <si>
    <t>Реконструкция водоснабжения в н.п.Мужиново Клетнянского района Брянской области</t>
  </si>
  <si>
    <t>Реконструкция водоснабжения в  н.п.Новотроицкое Клетнянского района Брянской области</t>
  </si>
  <si>
    <t>Реконструкция водоснабжения в н.п.Синицкое - н.п. Мичурино Клетнянского района Брянской области</t>
  </si>
  <si>
    <t>Реконструкция водоснабжения в н.п.Строительная Слобода Клетнянского района Брянской области</t>
  </si>
  <si>
    <t>Реконструкция сетей водоснабжения в н.п.Харитоновка Клетнянского района Брянской области</t>
  </si>
  <si>
    <t>Строительство сетей водоснабжения в п. Клетня Клетнянского района Брянской области (1 очередь)</t>
  </si>
  <si>
    <t>Строительство сетей водоснабжения в п. Клетня Клетнянского района Брянской области (2 очередь)</t>
  </si>
  <si>
    <t>Строительство системы водоснабжения в н.п.Старая Мармазовка Клетнянского района Брянской области (1 очередь строительства)</t>
  </si>
  <si>
    <t>Климовский муниципальный район</t>
  </si>
  <si>
    <t>Реконструкция водоснабжения в рп Климово Климовского района Брянской области (2 очередь строительства)</t>
  </si>
  <si>
    <t>Реконструкция водоснабжения в  с. Истопки Климовского района Брянской области</t>
  </si>
  <si>
    <t>Реконструкция водоснабжения в с. Каменский Хутор Климовского района Брянской области</t>
  </si>
  <si>
    <t>Реконструкция водоснабжения в с. Кирилловка Климовского района Брянской области</t>
  </si>
  <si>
    <t>Реконструкция водоснабжения в  с. Лакомая Буда Климовского района Брянской области</t>
  </si>
  <si>
    <t>Реконструкция водоснабжения в с. Новый Ропск Климовского района Брянской области</t>
  </si>
  <si>
    <t>Реконструкция водоснабжения в с. Старые Юрковичи Климовского района  Брянской области</t>
  </si>
  <si>
    <t>Строительство артезианской скважины на территории Урочище Чирячье в рп Климово Климовского района Брянской области</t>
  </si>
  <si>
    <t>Клинцовский муниципальный район</t>
  </si>
  <si>
    <t>Реконструкция артскважины и водопроводной сети в с.Гулевка Клинцовского района Брянской области</t>
  </si>
  <si>
    <t>Реконструкция системы водоснабжения в п.Первое Мая Клинцовского района Брянской области</t>
  </si>
  <si>
    <t>Реконструкция системы водоснабжения в с. Смотрова Буда Клинцовского района Брянской области</t>
  </si>
  <si>
    <t>Реконструкция системы водоснабжения в с.Ущерпье Клинцовского района Брянской области</t>
  </si>
  <si>
    <t>Комаричский муниципальный район</t>
  </si>
  <si>
    <t>Реконструкция системы водоснабжения в рп Комаричи Комаричского района Брянской области</t>
  </si>
  <si>
    <t>Красногорский муниципальный район</t>
  </si>
  <si>
    <t>Модернизация водозаборного сооружения по пер.Славы в  пгт Красная Гора Красногорского района Брянской области</t>
  </si>
  <si>
    <t>Модернизация</t>
  </si>
  <si>
    <t>Модернизация системы водоснабжения в пгт Красная Гора Красногорского района Брянской области (1 очередь)</t>
  </si>
  <si>
    <t>Модернизация системы водоснабжения в пгт Красная Гора Красногорского района Брянской области (2 очередь)</t>
  </si>
  <si>
    <t>Мглинский муниципальный район</t>
  </si>
  <si>
    <t>Реконструкция водопроводной сети в н.п. Высокое Мглинского района Брянской области</t>
  </si>
  <si>
    <t>Реконструкция водопроводной сети в  с. Новая Романовка Мглинского района Брянской области</t>
  </si>
  <si>
    <t>Строительство артезианской скважины по 2-му пер. Ворошилова в г.Мглин Мглинского района Брянской области</t>
  </si>
  <si>
    <t>Новозыбковский городской округ</t>
  </si>
  <si>
    <t>Реконструкция системы водоснабжения в д. Крутоберезка Новозыбковского городского округа Брянской области</t>
  </si>
  <si>
    <t>Реконструкция системы водоснабжения в с. Белый Колодезь Новозыбковского городского округа Брянской области</t>
  </si>
  <si>
    <t>Реконструкция системы водоснабжения  в с. Вихолка Новозыбковского городского округа Брянской области</t>
  </si>
  <si>
    <t>Реконструкция системы водоснабжения в с. Замишево Новозыбковского городского округа Брянской области</t>
  </si>
  <si>
    <t>Реконструкция системы водоснабжения в с. Новые Бобовичи Новозыбковского городского округа Брянской области</t>
  </si>
  <si>
    <t>Реконструкция системы водоснабжения в с. Старый Кривец Новозыбковского городского округа Брянской области</t>
  </si>
  <si>
    <t>Реконструкция системы водоснабжения в хут. Величка Новозыбковского городского округа Брянской области</t>
  </si>
  <si>
    <t>Строительство водозаборного сооружения с водонапорной башней в пос. Опытная Станция Новозыбковского района Брянской области</t>
  </si>
  <si>
    <t>Строительство водозаборного сооружения с  водонапорной башней в с. Катичи Новозыбковского района Брянской области</t>
  </si>
  <si>
    <t>Строительство водозаборного сооружения с водонапорной башней в с. Манюки Новозыбковского района Брянской области</t>
  </si>
  <si>
    <t>Строительство водозаборного сооружения с наземной насосной станцией в с. Старые Бобовичи Новозыбковского района Брянской области</t>
  </si>
  <si>
    <t>Погарский муниципальный район</t>
  </si>
  <si>
    <t>Реконструкция водопроводных сетей по ул. Жданова,Нижне-Ленинская, Луговая и Будённого  в пгт Погар Погарского района Брянской области</t>
  </si>
  <si>
    <t>Строительство системы водоснабжения в с. Лобки  Погарского района Брянской области</t>
  </si>
  <si>
    <t>Почепский муниципальный район</t>
  </si>
  <si>
    <t>Реконструкция  водопроводной сети в с. Баклань Почепского района Брянской области</t>
  </si>
  <si>
    <t>Реконструкция системы водоснабжения в с. Пашково Почепского района Брянской области</t>
  </si>
  <si>
    <t>Строительство водозаборного сооружения  в с. Семцы Почепского района Брянской области</t>
  </si>
  <si>
    <t>Строительство водопроводной сети в с.Сетолово Почепского района Брянской области</t>
  </si>
  <si>
    <t>Рогнединский муниципальный район</t>
  </si>
  <si>
    <t>Реконструкция системы водоснабжения в н.п. Осовик Рогнединского района Брянской области</t>
  </si>
  <si>
    <t>Реконструкция системы водоснабжения в н.п. Рогнедино Рогнединского района Брянской области</t>
  </si>
  <si>
    <t>Реконструкция системы водоснабжения в н.п. Тюнино Рогнединского района Брянской области</t>
  </si>
  <si>
    <t>Севский муниципальный район</t>
  </si>
  <si>
    <t>Реконструкция системы водоснабжения  в п.Косицы  Севского района Брянской области</t>
  </si>
  <si>
    <t>Реконструкция системы водоснабжения  в с.Бересток  Севского района Брянской области</t>
  </si>
  <si>
    <t>Реконструкция системы водоснабжения  в с.Сенное  Севского района Брянской области</t>
  </si>
  <si>
    <t>Реконструкция системы водоснабжения  в с.Шведчики  Севского района Брянской области</t>
  </si>
  <si>
    <t>Строительство системы водоснабжения  в д.Стрелецкая Слобода   Севского района Брянской области</t>
  </si>
  <si>
    <t>Стародубский муниципальный округ</t>
  </si>
  <si>
    <t>Водозаборное сооружение в н.п. Логоватое Стародубского района Брянской области</t>
  </si>
  <si>
    <t>Реконструкция сетей водоснабжения в с. Курковичи Стародубского района Брянской области</t>
  </si>
  <si>
    <t>Реконструкция системы водоснабжения в д. Случок Стародубского района Брянской области</t>
  </si>
  <si>
    <t>Реконструкция системы водоснабжения в с. Сергеевск Стародубского района Брянской области</t>
  </si>
  <si>
    <t>Строительство водозаборного сооружения  в д. Прокоповка Стародубского района Брянской области</t>
  </si>
  <si>
    <t>Строительство водозаборного сооружения в н.п. Новомлынка Стародубского района Брянской области</t>
  </si>
  <si>
    <t>Строительство насосной станции второго подъема и резервуара воды по ул.Чехова в г. Стародуб Брянской области</t>
  </si>
  <si>
    <t>Строительство системы водоснабжения в н.п. Коробовщина Стародубского района Брянской области</t>
  </si>
  <si>
    <t>Суземский муниципальный район</t>
  </si>
  <si>
    <t>Реконструкция водопроводных сетей пгт. Кокоревка, Суземского района</t>
  </si>
  <si>
    <t>Реконструкция системы водоснабжения в с. Негино Суземского района Брянской области</t>
  </si>
  <si>
    <t>Реконструкция системы водоснабжения в с.Новая Погощь Суземского района Брянской области</t>
  </si>
  <si>
    <t>Реконструкция системы водоснабжения по ул. Молодежная и ул. Центральная в с. Павловичи Суземского района Брянской области</t>
  </si>
  <si>
    <t>Строительство водопроводных сетей в пгт Кокоревка Суземского района Брянской области</t>
  </si>
  <si>
    <t>Строительство системы водоснабжения в ж/д ст. Нерусса Суземского муниципального района Брянской области (1-я очередь)</t>
  </si>
  <si>
    <t>Суражский муниципальный район</t>
  </si>
  <si>
    <t>Реконструкция водопроводной сети в с. Овчинец Суражского района Брянской области</t>
  </si>
  <si>
    <t>Реконструкция системы водоснабжения в г. Сураж Суражского района Брянской области</t>
  </si>
  <si>
    <t>Трубчевский муниципальный район</t>
  </si>
  <si>
    <t>Реконструкция водопровода по ул.Советская пгт Белая Березка Трубчевского района  (2 очередь)</t>
  </si>
  <si>
    <t>Строительство артезианской скважины и сетей водоснабжения в г.Трубчевск Брянской области</t>
  </si>
  <si>
    <t>Строительство артезианской скважины и сетей водоснабжения в д.Красное Трубчевского района Брянской области</t>
  </si>
  <si>
    <t>Строительство магистрального водовода г.Трубчевск" по адресу: Брянская область, г. Трубчевск</t>
  </si>
  <si>
    <t>Строительство сетей водоснабжения в д. Городцы Трубчевского района Брянской области   (2-я очередь)</t>
  </si>
  <si>
    <t>Унечский муниципальный район</t>
  </si>
  <si>
    <t>Модернизация оборудования на станции 2-го подъема воды в г. Унеча Унечского района Брянской области</t>
  </si>
  <si>
    <t>Реконструкция водопроводных сетей по ул.Иванова, ул.Щорса, пер.Иванова в г.Унеча Унечского района Брянской области</t>
  </si>
  <si>
    <t>Реконструкция водоснабжения в н.п. Брянкустичи Унечского района Брянской области</t>
  </si>
  <si>
    <t>Реконструкция водоснабжения в н.п. Красновичи Унечского района Брянской области</t>
  </si>
  <si>
    <t>Реконструкция водоснабжения в н.п. Писаревка Унечского района Брянской области</t>
  </si>
  <si>
    <t>Реконструкция водоснабжения в н.п. Рюхов Унечского района Брянской области</t>
  </si>
  <si>
    <t>Строительство водоснабжения в н.п.Робчик Унечского района Брянской области</t>
  </si>
  <si>
    <t>Строительство водоснабжения в н.п. Старая Гута  Унечского района Брянской области</t>
  </si>
  <si>
    <t>Строительство централизованного водоснабжения залинейной части города Унеча Унечского района Брянской области (2 очередь) 2 этап</t>
  </si>
  <si>
    <t>ИТОГО  по муниципальному образованию "Брасовский муниципальный район":</t>
  </si>
  <si>
    <t>ИТОГО  по муниципальному образованию "Брянский муниципальный район":</t>
  </si>
  <si>
    <t>ИТОГО  по муниципальному образованию "Выгоничский муниципальный район":</t>
  </si>
  <si>
    <t>ИТОГО  по муниципальному образованию "Гордеевский муниципальный район":</t>
  </si>
  <si>
    <t>ИТОГО  по муниципальному образованию "город Брянск":</t>
  </si>
  <si>
    <t>ИТОГО  по муниципальному образованию "город Клинцы":</t>
  </si>
  <si>
    <t>ИТОГО  по муниципальному образованию "город Сельцо":</t>
  </si>
  <si>
    <t>ИТОГО  по муниципальному образованию "город Фокино":</t>
  </si>
  <si>
    <t>ИТОГО  по муниципальному образованию "Дубровский муниципальный район":</t>
  </si>
  <si>
    <t>ИТОГО  по муниципальному образованию "Дятьковский муниципальный район":</t>
  </si>
  <si>
    <t>ИТОГО  по муниципальному образованию "Жуковский муниципальный округ":</t>
  </si>
  <si>
    <t>ИТОГО  по муниципальному образованию "Злынковский муниципальный район":</t>
  </si>
  <si>
    <t>ИТОГО  по муниципальному образованию "Карачевский муниципальный район":</t>
  </si>
  <si>
    <t>ИТОГО  по муниципальному образованию "Клетнянский муниципальный район":</t>
  </si>
  <si>
    <t>ИТОГО  по муниципальному образованию "Климовский муниципальный район":</t>
  </si>
  <si>
    <t>ИТОГО  по муниципальному образованию "Клинцовский муниципальный район":</t>
  </si>
  <si>
    <t>ИТОГО  по муниципальному образованию "Комаричский муниципальный район":</t>
  </si>
  <si>
    <t>ИТОГО  по муниципальному образованию "Красногорский муниципальный район":</t>
  </si>
  <si>
    <t>ИТОГО  по муниципальному образованию "Мглинский муниципальный район":</t>
  </si>
  <si>
    <t>ИТОГО  по муниципальному образованию "Новозыбковский городской округ":</t>
  </si>
  <si>
    <t>ИТОГО  по муниципальному образованию "Погарский муниципальный район":</t>
  </si>
  <si>
    <t>ИТОГО  по муниципальному образованию "Почепский муниципальный район":</t>
  </si>
  <si>
    <t>ИТОГО  по муниципальному образованию "Рогнединский муниципальный район":</t>
  </si>
  <si>
    <t>ИТОГО  по муниципальному образованию "Севский муниципальный район":</t>
  </si>
  <si>
    <t>ИТОГО  по муниципальному образованию "Стародубский муниципальный округ":</t>
  </si>
  <si>
    <t>ИТОГО  по муниципальному образованию  "Суземский муниципальный район":</t>
  </si>
  <si>
    <t>ИТОГО  по муниципальному образованию  "Суражский муниципальный район":</t>
  </si>
  <si>
    <t>ИТОГО  по муниципальномуобразованию "Трубчевский муниципальный район":</t>
  </si>
  <si>
    <t>ИТОГО  по муниципальному образованию  "Унечский муниципальный район":</t>
  </si>
  <si>
    <t>к государственной программе "Развитие топливно-энергетического</t>
  </si>
  <si>
    <t>комплекса и жилищно-коммунального хозяйства Брянской области"</t>
  </si>
  <si>
    <t>Характеристика объектов регионального проекта "Чистая вода (Брянская область)"</t>
  </si>
  <si>
    <t>"Приложение 8</t>
  </si>
  <si>
    <t>Приложение 1
к постановлению Правительства
Брянской области                                                                    от  23 декабря 2024 г.  №  694-п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</si>
</sst>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</font>
    <font>
      <sz val="12"/>
      <color rgb="FF000000"/>
      <name val="Times New Roman"/>
    </font>
    <font>
      <sz val="10"/>
      <color rgb="FF000000"/>
      <name val="Times New Roman"/>
    </font>
    <font>
      <u/>
      <sz val="12"/>
      <color rgb="FF000000"/>
      <name val="Times New Roman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top"/>
    </xf>
    <xf numFmtId="0" fontId="1" fillId="2" borderId="0" xfId="0" applyFont="1" applyFill="1" applyAlignment="1">
      <alignment vertical="top"/>
    </xf>
    <xf numFmtId="0" fontId="2" fillId="2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 applyProtection="1">
      <alignment horizontal="right" vertical="top" wrapText="1"/>
      <protection locked="0"/>
    </xf>
    <xf numFmtId="0" fontId="4" fillId="2" borderId="0" xfId="0" applyFont="1" applyFill="1" applyAlignment="1">
      <alignment horizontal="right" vertical="top"/>
    </xf>
    <xf numFmtId="0" fontId="1" fillId="2" borderId="0" xfId="0" applyFont="1" applyFill="1" applyAlignment="1">
      <alignment horizontal="right" vertical="top"/>
    </xf>
    <xf numFmtId="0" fontId="4" fillId="2" borderId="0" xfId="0" applyFont="1" applyFill="1" applyAlignment="1">
      <alignment horizontal="right" vertical="top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 applyProtection="1">
      <alignment horizontal="right" vertical="top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1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864"/>
  <sheetViews>
    <sheetView tabSelected="1" view="pageBreakPreview" zoomScale="80" zoomScaleNormal="100" zoomScaleSheetLayoutView="80" workbookViewId="0">
      <selection activeCell="I1" sqref="I1:L1"/>
    </sheetView>
  </sheetViews>
  <sheetFormatPr defaultRowHeight="15.75" x14ac:dyDescent="0.25"/>
  <cols>
    <col min="1" max="1" width="5.7109375" style="1" customWidth="1"/>
    <col min="2" max="3" width="20.7109375" style="4" customWidth="1"/>
    <col min="4" max="4" width="21.7109375" style="4" customWidth="1"/>
    <col min="5" max="5" width="15.7109375" style="4" customWidth="1"/>
    <col min="6" max="12" width="12.7109375" style="4" customWidth="1"/>
    <col min="13" max="13" width="2.85546875" style="1" customWidth="1"/>
    <col min="14" max="1023" width="8.5703125" style="1" hidden="1" customWidth="1"/>
    <col min="1024" max="1025" width="9.140625" hidden="1" customWidth="1"/>
  </cols>
  <sheetData>
    <row r="1" spans="1:12" ht="69.400000000000006" customHeight="1" x14ac:dyDescent="0.25">
      <c r="I1" s="16" t="s">
        <v>227</v>
      </c>
      <c r="J1" s="17"/>
      <c r="K1" s="17"/>
      <c r="L1" s="17"/>
    </row>
    <row r="2" spans="1:12" ht="18" customHeight="1" x14ac:dyDescent="0.25">
      <c r="A2" s="4"/>
      <c r="B2" s="9"/>
      <c r="C2" s="9"/>
      <c r="D2" s="9"/>
      <c r="E2" s="9"/>
      <c r="F2" s="9"/>
      <c r="G2" s="9"/>
      <c r="H2" s="9"/>
      <c r="I2" s="18" t="s">
        <v>226</v>
      </c>
      <c r="J2" s="18"/>
      <c r="K2" s="18"/>
      <c r="L2" s="18"/>
    </row>
    <row r="3" spans="1:12" ht="18" customHeight="1" x14ac:dyDescent="0.25">
      <c r="A3" s="4"/>
      <c r="B3" s="7"/>
      <c r="C3" s="7"/>
      <c r="D3" s="7"/>
      <c r="E3" s="7"/>
      <c r="F3" s="7"/>
      <c r="G3" s="9" t="s">
        <v>223</v>
      </c>
      <c r="H3" s="9"/>
      <c r="I3" s="9"/>
      <c r="J3" s="9"/>
      <c r="K3" s="9"/>
      <c r="L3" s="9"/>
    </row>
    <row r="4" spans="1:12" ht="18" customHeight="1" x14ac:dyDescent="0.25">
      <c r="A4" s="4"/>
      <c r="B4" s="3"/>
      <c r="C4" s="3"/>
      <c r="D4" s="3"/>
      <c r="E4" s="3"/>
      <c r="F4" s="3"/>
      <c r="G4" s="9" t="s">
        <v>224</v>
      </c>
      <c r="H4" s="9"/>
      <c r="I4" s="9"/>
      <c r="J4" s="9"/>
      <c r="K4" s="9"/>
      <c r="L4" s="9"/>
    </row>
    <row r="5" spans="1:12" ht="7.5" customHeight="1" x14ac:dyDescent="0.25"/>
    <row r="6" spans="1:12" ht="15" customHeight="1" x14ac:dyDescent="0.25">
      <c r="A6" s="19" t="s">
        <v>225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2" ht="15" customHeight="1" x14ac:dyDescent="0.25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</row>
    <row r="8" spans="1:12" ht="15.6" customHeight="1" x14ac:dyDescent="0.25">
      <c r="A8" s="21" t="s">
        <v>0</v>
      </c>
      <c r="B8" s="11" t="s">
        <v>1</v>
      </c>
      <c r="C8" s="11"/>
      <c r="D8" s="11"/>
      <c r="E8" s="11"/>
      <c r="F8" s="11" t="s">
        <v>2</v>
      </c>
      <c r="G8" s="11"/>
      <c r="H8" s="11"/>
      <c r="I8" s="11"/>
      <c r="J8" s="11"/>
      <c r="K8" s="11"/>
      <c r="L8" s="11"/>
    </row>
    <row r="9" spans="1:12" ht="15" customHeight="1" x14ac:dyDescent="0.25">
      <c r="A9" s="21"/>
      <c r="B9" s="11" t="s">
        <v>3</v>
      </c>
      <c r="C9" s="11" t="s">
        <v>4</v>
      </c>
      <c r="D9" s="11" t="s">
        <v>5</v>
      </c>
      <c r="E9" s="11" t="s">
        <v>6</v>
      </c>
      <c r="F9" s="11" t="s">
        <v>7</v>
      </c>
      <c r="G9" s="11"/>
      <c r="H9" s="11" t="s">
        <v>8</v>
      </c>
      <c r="I9" s="11"/>
      <c r="J9" s="11"/>
      <c r="K9" s="11" t="s">
        <v>9</v>
      </c>
      <c r="L9" s="11" t="s">
        <v>10</v>
      </c>
    </row>
    <row r="10" spans="1:12" ht="92.1" customHeight="1" x14ac:dyDescent="0.25">
      <c r="A10" s="21"/>
      <c r="B10" s="11"/>
      <c r="C10" s="11"/>
      <c r="D10" s="11"/>
      <c r="E10" s="11"/>
      <c r="F10" s="11"/>
      <c r="G10" s="11"/>
      <c r="H10" s="5" t="s">
        <v>11</v>
      </c>
      <c r="I10" s="5" t="s">
        <v>12</v>
      </c>
      <c r="J10" s="5" t="s">
        <v>13</v>
      </c>
      <c r="K10" s="11"/>
      <c r="L10" s="11"/>
    </row>
    <row r="11" spans="1:12" ht="15.6" customHeight="1" x14ac:dyDescent="0.25">
      <c r="A11" s="21"/>
      <c r="B11" s="11"/>
      <c r="C11" s="11"/>
      <c r="D11" s="11"/>
      <c r="E11" s="11"/>
      <c r="F11" s="11" t="s">
        <v>14</v>
      </c>
      <c r="G11" s="11"/>
      <c r="H11" s="5" t="s">
        <v>14</v>
      </c>
      <c r="I11" s="5" t="s">
        <v>14</v>
      </c>
      <c r="J11" s="5" t="s">
        <v>14</v>
      </c>
      <c r="K11" s="5" t="s">
        <v>15</v>
      </c>
      <c r="L11" s="5"/>
    </row>
    <row r="12" spans="1:12" ht="18" customHeight="1" x14ac:dyDescent="0.25">
      <c r="A12" s="2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</row>
    <row r="13" spans="1:12" ht="18.2" customHeight="1" x14ac:dyDescent="0.25">
      <c r="A13" s="15" t="s">
        <v>16</v>
      </c>
      <c r="B13" s="15"/>
      <c r="C13" s="15"/>
      <c r="D13" s="15"/>
      <c r="E13" s="15"/>
      <c r="F13" s="11" t="s">
        <v>17</v>
      </c>
      <c r="G13" s="14">
        <f>SUM(G16:G17)</f>
        <v>1769373.35935</v>
      </c>
      <c r="H13" s="14">
        <f>SUM(H18,H48,H83,H113,H138,H178,H193,H213,H223,H253,H288,H303,H338,H363,H418,H463,H488,H498,H518,H538,H598,H613,H638,H658,H688,H733,H768,H783,H813)</f>
        <v>1585343.2759499999</v>
      </c>
      <c r="I13" s="14">
        <f>SUM(I18,I48,I83,I113,I138,I178,I193,I213,I223,I253,I288,I303,I338,I363,I418,I463,I488,I498,I518,I538,I598,I613,I638,I658,I688,I733,I768,I783,I813)</f>
        <v>184030.08340000003</v>
      </c>
      <c r="J13" s="14">
        <f>SUM(J18,J48,J83,J113,J138,J178,J193,J213,J223,J253,J288,J303,J338,J363,J418,J463,J488,J498,J518,J538,J598,J613,J638,J658,J688,J733,J768,J783,J813)</f>
        <v>0</v>
      </c>
      <c r="K13" s="11" t="str">
        <f>IF(H17=0,"-","")</f>
        <v/>
      </c>
      <c r="L13" s="11" t="str">
        <f>IF(H17=0,"-","")</f>
        <v/>
      </c>
    </row>
    <row r="14" spans="1:12" ht="18.2" customHeight="1" x14ac:dyDescent="0.25">
      <c r="A14" s="15"/>
      <c r="B14" s="15"/>
      <c r="C14" s="15"/>
      <c r="D14" s="15"/>
      <c r="E14" s="15"/>
      <c r="F14" s="11"/>
      <c r="G14" s="14"/>
      <c r="H14" s="14"/>
      <c r="I14" s="14"/>
      <c r="J14" s="14"/>
      <c r="K14" s="11"/>
      <c r="L14" s="11"/>
    </row>
    <row r="15" spans="1:12" ht="18.2" customHeight="1" x14ac:dyDescent="0.25">
      <c r="A15" s="15"/>
      <c r="B15" s="15"/>
      <c r="C15" s="15"/>
      <c r="D15" s="15"/>
      <c r="E15" s="15"/>
      <c r="F15" s="11"/>
      <c r="G15" s="14"/>
      <c r="H15" s="14"/>
      <c r="I15" s="14"/>
      <c r="J15" s="14"/>
      <c r="K15" s="11"/>
      <c r="L15" s="11"/>
    </row>
    <row r="16" spans="1:12" ht="18.2" customHeight="1" x14ac:dyDescent="0.25">
      <c r="A16" s="15"/>
      <c r="B16" s="15"/>
      <c r="C16" s="15"/>
      <c r="D16" s="15"/>
      <c r="E16" s="15"/>
      <c r="F16" s="5" t="s">
        <v>18</v>
      </c>
      <c r="G16" s="6">
        <f>SUM(H16:J16)</f>
        <v>0</v>
      </c>
      <c r="H16" s="6">
        <f t="shared" ref="H16:J17" si="0">SUM(H21,H51,H86,H116,H141,H181,H196,H216,H226,H256,H291,H306,H341,H366,H421,H466,H491,H501,H521,H541,H601,H616,H641,H661,H691,H736,H771,H786,H816)</f>
        <v>0</v>
      </c>
      <c r="I16" s="6">
        <f t="shared" si="0"/>
        <v>0</v>
      </c>
      <c r="J16" s="6">
        <f t="shared" si="0"/>
        <v>0</v>
      </c>
      <c r="K16" s="11"/>
      <c r="L16" s="11"/>
    </row>
    <row r="17" spans="1:12" ht="18.2" customHeight="1" x14ac:dyDescent="0.25">
      <c r="A17" s="15"/>
      <c r="B17" s="15"/>
      <c r="C17" s="15"/>
      <c r="D17" s="15"/>
      <c r="E17" s="15"/>
      <c r="F17" s="5" t="s">
        <v>19</v>
      </c>
      <c r="G17" s="6">
        <f>SUM(H17:J17)</f>
        <v>1769373.35935</v>
      </c>
      <c r="H17" s="6">
        <f t="shared" si="0"/>
        <v>1585343.2759499999</v>
      </c>
      <c r="I17" s="6">
        <f t="shared" si="0"/>
        <v>184030.08340000003</v>
      </c>
      <c r="J17" s="6">
        <f t="shared" si="0"/>
        <v>0</v>
      </c>
      <c r="K17" s="11"/>
      <c r="L17" s="11"/>
    </row>
    <row r="18" spans="1:12" ht="18.2" customHeight="1" x14ac:dyDescent="0.25">
      <c r="A18" s="15" t="s">
        <v>194</v>
      </c>
      <c r="B18" s="15"/>
      <c r="C18" s="15"/>
      <c r="D18" s="15"/>
      <c r="E18" s="15"/>
      <c r="F18" s="11" t="s">
        <v>17</v>
      </c>
      <c r="G18" s="14">
        <f>SUM(G21:G22)</f>
        <v>58189.466939999998</v>
      </c>
      <c r="H18" s="14">
        <f>SUM(H23,H28,H33,H38,H43)</f>
        <v>49920.59794</v>
      </c>
      <c r="I18" s="14">
        <f>SUM(I23,I28,I33,I38,I43)</f>
        <v>8268.8690000000006</v>
      </c>
      <c r="J18" s="14">
        <f>SUM(J23,J28,J33,J38,J43)</f>
        <v>0</v>
      </c>
      <c r="K18" s="11" t="str">
        <f>IF(H22=0,"-","")</f>
        <v/>
      </c>
      <c r="L18" s="11" t="str">
        <f>IF(H22=0,"-","")</f>
        <v/>
      </c>
    </row>
    <row r="19" spans="1:12" ht="18.2" customHeight="1" x14ac:dyDescent="0.25">
      <c r="A19" s="15"/>
      <c r="B19" s="15"/>
      <c r="C19" s="15"/>
      <c r="D19" s="15"/>
      <c r="E19" s="15"/>
      <c r="F19" s="11"/>
      <c r="G19" s="14"/>
      <c r="H19" s="14"/>
      <c r="I19" s="14"/>
      <c r="J19" s="14"/>
      <c r="K19" s="11"/>
      <c r="L19" s="11"/>
    </row>
    <row r="20" spans="1:12" ht="18.2" customHeight="1" x14ac:dyDescent="0.25">
      <c r="A20" s="15"/>
      <c r="B20" s="15"/>
      <c r="C20" s="15"/>
      <c r="D20" s="15"/>
      <c r="E20" s="15"/>
      <c r="F20" s="11"/>
      <c r="G20" s="14"/>
      <c r="H20" s="14"/>
      <c r="I20" s="14"/>
      <c r="J20" s="14"/>
      <c r="K20" s="11"/>
      <c r="L20" s="11"/>
    </row>
    <row r="21" spans="1:12" ht="18.2" customHeight="1" x14ac:dyDescent="0.25">
      <c r="A21" s="15"/>
      <c r="B21" s="15"/>
      <c r="C21" s="15"/>
      <c r="D21" s="15"/>
      <c r="E21" s="15"/>
      <c r="F21" s="5" t="s">
        <v>18</v>
      </c>
      <c r="G21" s="6">
        <f>SUM(H21:J21)</f>
        <v>0</v>
      </c>
      <c r="H21" s="6">
        <f t="shared" ref="H21:J22" si="1">SUM(H26,H31,H36,H41,H46)</f>
        <v>0</v>
      </c>
      <c r="I21" s="6">
        <f t="shared" si="1"/>
        <v>0</v>
      </c>
      <c r="J21" s="6">
        <f t="shared" si="1"/>
        <v>0</v>
      </c>
      <c r="K21" s="11"/>
      <c r="L21" s="11"/>
    </row>
    <row r="22" spans="1:12" ht="18.2" customHeight="1" x14ac:dyDescent="0.25">
      <c r="A22" s="15"/>
      <c r="B22" s="15"/>
      <c r="C22" s="15"/>
      <c r="D22" s="15"/>
      <c r="E22" s="15"/>
      <c r="F22" s="5" t="s">
        <v>19</v>
      </c>
      <c r="G22" s="6">
        <f>SUM(H22:J22)</f>
        <v>58189.466939999998</v>
      </c>
      <c r="H22" s="6">
        <f t="shared" si="1"/>
        <v>49920.59794</v>
      </c>
      <c r="I22" s="6">
        <f t="shared" si="1"/>
        <v>8268.8690000000006</v>
      </c>
      <c r="J22" s="6">
        <f t="shared" si="1"/>
        <v>0</v>
      </c>
      <c r="K22" s="11"/>
      <c r="L22" s="11"/>
    </row>
    <row r="23" spans="1:12" ht="18.2" customHeight="1" x14ac:dyDescent="0.25">
      <c r="A23" s="12">
        <v>1</v>
      </c>
      <c r="B23" s="13" t="s">
        <v>20</v>
      </c>
      <c r="C23" s="13" t="s">
        <v>21</v>
      </c>
      <c r="D23" s="13" t="s">
        <v>22</v>
      </c>
      <c r="E23" s="13" t="s">
        <v>23</v>
      </c>
      <c r="F23" s="11" t="s">
        <v>17</v>
      </c>
      <c r="G23" s="14">
        <f>SUM(G26:G27)</f>
        <v>1692.23</v>
      </c>
      <c r="H23" s="14">
        <f>SUM(H26:H27)</f>
        <v>1658.5532800000001</v>
      </c>
      <c r="I23" s="14">
        <f>SUM(I26:I27)</f>
        <v>33.676720000000003</v>
      </c>
      <c r="J23" s="14">
        <f>SUM(J26:J27)</f>
        <v>0</v>
      </c>
      <c r="K23" s="10">
        <v>57191.49</v>
      </c>
      <c r="L23" s="11">
        <v>5</v>
      </c>
    </row>
    <row r="24" spans="1:12" ht="18.2" customHeight="1" x14ac:dyDescent="0.25">
      <c r="A24" s="12"/>
      <c r="B24" s="13"/>
      <c r="C24" s="13"/>
      <c r="D24" s="13"/>
      <c r="E24" s="13"/>
      <c r="F24" s="11"/>
      <c r="G24" s="14"/>
      <c r="H24" s="14"/>
      <c r="I24" s="14"/>
      <c r="J24" s="14"/>
      <c r="K24" s="10"/>
      <c r="L24" s="11"/>
    </row>
    <row r="25" spans="1:12" ht="18.2" customHeight="1" x14ac:dyDescent="0.25">
      <c r="A25" s="12"/>
      <c r="B25" s="13"/>
      <c r="C25" s="13"/>
      <c r="D25" s="13"/>
      <c r="E25" s="13"/>
      <c r="F25" s="11"/>
      <c r="G25" s="14"/>
      <c r="H25" s="14"/>
      <c r="I25" s="14"/>
      <c r="J25" s="14"/>
      <c r="K25" s="10"/>
      <c r="L25" s="11"/>
    </row>
    <row r="26" spans="1:12" ht="18" customHeight="1" x14ac:dyDescent="0.25">
      <c r="A26" s="12"/>
      <c r="B26" s="13"/>
      <c r="C26" s="13"/>
      <c r="D26" s="13"/>
      <c r="E26" s="13"/>
      <c r="F26" s="5" t="s">
        <v>18</v>
      </c>
      <c r="G26" s="6">
        <f>SUM(H26:J26)</f>
        <v>0</v>
      </c>
      <c r="H26" s="6">
        <v>0</v>
      </c>
      <c r="I26" s="6">
        <v>0</v>
      </c>
      <c r="J26" s="6">
        <v>0</v>
      </c>
      <c r="K26" s="10"/>
      <c r="L26" s="11"/>
    </row>
    <row r="27" spans="1:12" ht="18.2" customHeight="1" x14ac:dyDescent="0.25">
      <c r="A27" s="12"/>
      <c r="B27" s="13"/>
      <c r="C27" s="13"/>
      <c r="D27" s="13"/>
      <c r="E27" s="13"/>
      <c r="F27" s="5" t="s">
        <v>19</v>
      </c>
      <c r="G27" s="6">
        <f>SUM(H27:J27)</f>
        <v>1692.23</v>
      </c>
      <c r="H27" s="6">
        <v>1658.5532800000001</v>
      </c>
      <c r="I27" s="6">
        <v>33.676720000000003</v>
      </c>
      <c r="J27" s="6">
        <v>0</v>
      </c>
      <c r="K27" s="10"/>
      <c r="L27" s="11"/>
    </row>
    <row r="28" spans="1:12" ht="18.2" customHeight="1" x14ac:dyDescent="0.25">
      <c r="A28" s="12">
        <v>2</v>
      </c>
      <c r="B28" s="13" t="s">
        <v>20</v>
      </c>
      <c r="C28" s="13" t="s">
        <v>24</v>
      </c>
      <c r="D28" s="13" t="s">
        <v>22</v>
      </c>
      <c r="E28" s="13" t="s">
        <v>23</v>
      </c>
      <c r="F28" s="11" t="s">
        <v>17</v>
      </c>
      <c r="G28" s="14">
        <f>SUM(G31:G32)</f>
        <v>34642.635620000001</v>
      </c>
      <c r="H28" s="14">
        <f>SUM(H31:H32)</f>
        <v>26843.46198</v>
      </c>
      <c r="I28" s="14">
        <f>SUM(I31:I32)</f>
        <v>7799.17364</v>
      </c>
      <c r="J28" s="14">
        <f>SUM(J31:J32)</f>
        <v>0</v>
      </c>
      <c r="K28" s="10">
        <v>1917390.14</v>
      </c>
      <c r="L28" s="11">
        <v>131</v>
      </c>
    </row>
    <row r="29" spans="1:12" ht="18.2" customHeight="1" x14ac:dyDescent="0.25">
      <c r="A29" s="12"/>
      <c r="B29" s="13"/>
      <c r="C29" s="13"/>
      <c r="D29" s="13"/>
      <c r="E29" s="13"/>
      <c r="F29" s="11"/>
      <c r="G29" s="14"/>
      <c r="H29" s="14"/>
      <c r="I29" s="14"/>
      <c r="J29" s="14"/>
      <c r="K29" s="10"/>
      <c r="L29" s="11"/>
    </row>
    <row r="30" spans="1:12" ht="18.2" customHeight="1" x14ac:dyDescent="0.25">
      <c r="A30" s="12"/>
      <c r="B30" s="13"/>
      <c r="C30" s="13"/>
      <c r="D30" s="13"/>
      <c r="E30" s="13"/>
      <c r="F30" s="11"/>
      <c r="G30" s="14"/>
      <c r="H30" s="14"/>
      <c r="I30" s="14"/>
      <c r="J30" s="14"/>
      <c r="K30" s="10"/>
      <c r="L30" s="11"/>
    </row>
    <row r="31" spans="1:12" ht="18.2" customHeight="1" x14ac:dyDescent="0.25">
      <c r="A31" s="12"/>
      <c r="B31" s="13"/>
      <c r="C31" s="13"/>
      <c r="D31" s="13"/>
      <c r="E31" s="13"/>
      <c r="F31" s="5" t="s">
        <v>18</v>
      </c>
      <c r="G31" s="6">
        <f>SUM(H31:J31)</f>
        <v>0</v>
      </c>
      <c r="H31" s="6">
        <v>0</v>
      </c>
      <c r="I31" s="6">
        <v>0</v>
      </c>
      <c r="J31" s="6">
        <v>0</v>
      </c>
      <c r="K31" s="10"/>
      <c r="L31" s="11"/>
    </row>
    <row r="32" spans="1:12" ht="18.2" customHeight="1" x14ac:dyDescent="0.25">
      <c r="A32" s="12"/>
      <c r="B32" s="13"/>
      <c r="C32" s="13"/>
      <c r="D32" s="13"/>
      <c r="E32" s="13"/>
      <c r="F32" s="5" t="s">
        <v>19</v>
      </c>
      <c r="G32" s="6">
        <f>SUM(H32:J32)</f>
        <v>34642.635620000001</v>
      </c>
      <c r="H32" s="6">
        <v>26843.46198</v>
      </c>
      <c r="I32" s="6">
        <v>7799.17364</v>
      </c>
      <c r="J32" s="6">
        <v>0</v>
      </c>
      <c r="K32" s="10"/>
      <c r="L32" s="11"/>
    </row>
    <row r="33" spans="1:12" ht="18.2" customHeight="1" x14ac:dyDescent="0.25">
      <c r="A33" s="12">
        <v>3</v>
      </c>
      <c r="B33" s="13" t="s">
        <v>20</v>
      </c>
      <c r="C33" s="13" t="s">
        <v>25</v>
      </c>
      <c r="D33" s="13" t="s">
        <v>22</v>
      </c>
      <c r="E33" s="13" t="s">
        <v>23</v>
      </c>
      <c r="F33" s="11" t="s">
        <v>17</v>
      </c>
      <c r="G33" s="14">
        <f>SUM(G36:G37)</f>
        <v>10136.043769999998</v>
      </c>
      <c r="H33" s="14">
        <f>SUM(H36:H37)</f>
        <v>9934.2999999999993</v>
      </c>
      <c r="I33" s="14">
        <f>SUM(I36:I37)</f>
        <v>201.74377000000001</v>
      </c>
      <c r="J33" s="14">
        <f>SUM(J36:J37)</f>
        <v>0</v>
      </c>
      <c r="K33" s="10">
        <v>413929.17</v>
      </c>
      <c r="L33" s="11">
        <v>92</v>
      </c>
    </row>
    <row r="34" spans="1:12" ht="18.2" customHeight="1" x14ac:dyDescent="0.25">
      <c r="A34" s="12"/>
      <c r="B34" s="13"/>
      <c r="C34" s="13"/>
      <c r="D34" s="13"/>
      <c r="E34" s="13"/>
      <c r="F34" s="11"/>
      <c r="G34" s="14"/>
      <c r="H34" s="14"/>
      <c r="I34" s="14"/>
      <c r="J34" s="14"/>
      <c r="K34" s="10"/>
      <c r="L34" s="11"/>
    </row>
    <row r="35" spans="1:12" ht="18.2" customHeight="1" x14ac:dyDescent="0.25">
      <c r="A35" s="12"/>
      <c r="B35" s="13"/>
      <c r="C35" s="13"/>
      <c r="D35" s="13"/>
      <c r="E35" s="13"/>
      <c r="F35" s="11"/>
      <c r="G35" s="14"/>
      <c r="H35" s="14"/>
      <c r="I35" s="14"/>
      <c r="J35" s="14"/>
      <c r="K35" s="10"/>
      <c r="L35" s="11"/>
    </row>
    <row r="36" spans="1:12" ht="18.2" customHeight="1" x14ac:dyDescent="0.25">
      <c r="A36" s="12"/>
      <c r="B36" s="13"/>
      <c r="C36" s="13"/>
      <c r="D36" s="13"/>
      <c r="E36" s="13"/>
      <c r="F36" s="5" t="s">
        <v>18</v>
      </c>
      <c r="G36" s="6">
        <f>SUM(H36:J36)</f>
        <v>0</v>
      </c>
      <c r="H36" s="6">
        <v>0</v>
      </c>
      <c r="I36" s="6">
        <v>0</v>
      </c>
      <c r="J36" s="6">
        <v>0</v>
      </c>
      <c r="K36" s="10"/>
      <c r="L36" s="11"/>
    </row>
    <row r="37" spans="1:12" x14ac:dyDescent="0.25">
      <c r="A37" s="12"/>
      <c r="B37" s="13"/>
      <c r="C37" s="13"/>
      <c r="D37" s="13"/>
      <c r="E37" s="13"/>
      <c r="F37" s="5" t="s">
        <v>19</v>
      </c>
      <c r="G37" s="6">
        <f>SUM(H37:J37)</f>
        <v>10136.043769999998</v>
      </c>
      <c r="H37" s="6">
        <v>9934.2999999999993</v>
      </c>
      <c r="I37" s="6">
        <v>201.74377000000001</v>
      </c>
      <c r="J37" s="6">
        <v>0</v>
      </c>
      <c r="K37" s="10"/>
      <c r="L37" s="11"/>
    </row>
    <row r="38" spans="1:12" ht="18.2" customHeight="1" x14ac:dyDescent="0.25">
      <c r="A38" s="12">
        <v>4</v>
      </c>
      <c r="B38" s="13" t="s">
        <v>20</v>
      </c>
      <c r="C38" s="13" t="s">
        <v>26</v>
      </c>
      <c r="D38" s="13" t="s">
        <v>22</v>
      </c>
      <c r="E38" s="13" t="s">
        <v>23</v>
      </c>
      <c r="F38" s="11" t="s">
        <v>17</v>
      </c>
      <c r="G38" s="14">
        <f>SUM(G41:G42)</f>
        <v>7440.5010899999997</v>
      </c>
      <c r="H38" s="14">
        <f>SUM(H41:H42)</f>
        <v>7292.3150299999998</v>
      </c>
      <c r="I38" s="14">
        <f>SUM(I41:I42)</f>
        <v>148.18606</v>
      </c>
      <c r="J38" s="14">
        <f>SUM(J41:J42)</f>
        <v>0</v>
      </c>
      <c r="K38" s="10">
        <v>291692.59999999998</v>
      </c>
      <c r="L38" s="11">
        <v>66</v>
      </c>
    </row>
    <row r="39" spans="1:12" ht="18.2" customHeight="1" x14ac:dyDescent="0.25">
      <c r="A39" s="12"/>
      <c r="B39" s="13"/>
      <c r="C39" s="13"/>
      <c r="D39" s="13"/>
      <c r="E39" s="13"/>
      <c r="F39" s="11"/>
      <c r="G39" s="14"/>
      <c r="H39" s="14"/>
      <c r="I39" s="14"/>
      <c r="J39" s="14"/>
      <c r="K39" s="10"/>
      <c r="L39" s="11"/>
    </row>
    <row r="40" spans="1:12" ht="18.2" customHeight="1" x14ac:dyDescent="0.25">
      <c r="A40" s="12"/>
      <c r="B40" s="13"/>
      <c r="C40" s="13"/>
      <c r="D40" s="13"/>
      <c r="E40" s="13"/>
      <c r="F40" s="11"/>
      <c r="G40" s="14"/>
      <c r="H40" s="14"/>
      <c r="I40" s="14"/>
      <c r="J40" s="14"/>
      <c r="K40" s="10"/>
      <c r="L40" s="11"/>
    </row>
    <row r="41" spans="1:12" ht="18.2" customHeight="1" x14ac:dyDescent="0.25">
      <c r="A41" s="12"/>
      <c r="B41" s="13"/>
      <c r="C41" s="13"/>
      <c r="D41" s="13"/>
      <c r="E41" s="13"/>
      <c r="F41" s="5" t="s">
        <v>18</v>
      </c>
      <c r="G41" s="6">
        <f>SUM(H41:J41)</f>
        <v>0</v>
      </c>
      <c r="H41" s="6">
        <v>0</v>
      </c>
      <c r="I41" s="6">
        <v>0</v>
      </c>
      <c r="J41" s="6">
        <v>0</v>
      </c>
      <c r="K41" s="10"/>
      <c r="L41" s="11"/>
    </row>
    <row r="42" spans="1:12" ht="18.2" customHeight="1" x14ac:dyDescent="0.25">
      <c r="A42" s="12"/>
      <c r="B42" s="13"/>
      <c r="C42" s="13"/>
      <c r="D42" s="13"/>
      <c r="E42" s="13"/>
      <c r="F42" s="5" t="s">
        <v>19</v>
      </c>
      <c r="G42" s="6">
        <f>SUM(H42:J42)</f>
        <v>7440.5010899999997</v>
      </c>
      <c r="H42" s="6">
        <v>7292.3150299999998</v>
      </c>
      <c r="I42" s="6">
        <v>148.18606</v>
      </c>
      <c r="J42" s="6">
        <v>0</v>
      </c>
      <c r="K42" s="10"/>
      <c r="L42" s="11"/>
    </row>
    <row r="43" spans="1:12" ht="18.2" customHeight="1" x14ac:dyDescent="0.25">
      <c r="A43" s="12">
        <v>5</v>
      </c>
      <c r="B43" s="13" t="s">
        <v>20</v>
      </c>
      <c r="C43" s="13" t="s">
        <v>27</v>
      </c>
      <c r="D43" s="13" t="s">
        <v>22</v>
      </c>
      <c r="E43" s="13" t="s">
        <v>28</v>
      </c>
      <c r="F43" s="11" t="s">
        <v>17</v>
      </c>
      <c r="G43" s="14">
        <f>SUM(G46:G47)</f>
        <v>4278.0564599999998</v>
      </c>
      <c r="H43" s="14">
        <f>SUM(H46:H47)</f>
        <v>4191.9676499999996</v>
      </c>
      <c r="I43" s="14">
        <f>SUM(I46:I47)</f>
        <v>86.088809999999995</v>
      </c>
      <c r="J43" s="14">
        <f>SUM(J46:J47)</f>
        <v>0</v>
      </c>
      <c r="K43" s="10">
        <v>220629.88</v>
      </c>
      <c r="L43" s="11">
        <v>51</v>
      </c>
    </row>
    <row r="44" spans="1:12" ht="18.2" customHeight="1" x14ac:dyDescent="0.25">
      <c r="A44" s="12"/>
      <c r="B44" s="13"/>
      <c r="C44" s="13"/>
      <c r="D44" s="13"/>
      <c r="E44" s="13"/>
      <c r="F44" s="11"/>
      <c r="G44" s="14"/>
      <c r="H44" s="14"/>
      <c r="I44" s="14"/>
      <c r="J44" s="14"/>
      <c r="K44" s="10"/>
      <c r="L44" s="11"/>
    </row>
    <row r="45" spans="1:12" ht="18.2" customHeight="1" x14ac:dyDescent="0.25">
      <c r="A45" s="12"/>
      <c r="B45" s="13"/>
      <c r="C45" s="13"/>
      <c r="D45" s="13"/>
      <c r="E45" s="13"/>
      <c r="F45" s="11"/>
      <c r="G45" s="14"/>
      <c r="H45" s="14"/>
      <c r="I45" s="14"/>
      <c r="J45" s="14"/>
      <c r="K45" s="10"/>
      <c r="L45" s="11"/>
    </row>
    <row r="46" spans="1:12" ht="18.2" customHeight="1" x14ac:dyDescent="0.25">
      <c r="A46" s="12"/>
      <c r="B46" s="13"/>
      <c r="C46" s="13"/>
      <c r="D46" s="13"/>
      <c r="E46" s="13"/>
      <c r="F46" s="5" t="s">
        <v>18</v>
      </c>
      <c r="G46" s="6">
        <f>SUM(H46:J46)</f>
        <v>0</v>
      </c>
      <c r="H46" s="6">
        <v>0</v>
      </c>
      <c r="I46" s="6">
        <v>0</v>
      </c>
      <c r="J46" s="6">
        <v>0</v>
      </c>
      <c r="K46" s="10"/>
      <c r="L46" s="11"/>
    </row>
    <row r="47" spans="1:12" ht="18.2" customHeight="1" x14ac:dyDescent="0.25">
      <c r="A47" s="12"/>
      <c r="B47" s="13"/>
      <c r="C47" s="13"/>
      <c r="D47" s="13"/>
      <c r="E47" s="13"/>
      <c r="F47" s="5" t="s">
        <v>19</v>
      </c>
      <c r="G47" s="6">
        <f>SUM(H47:J47)</f>
        <v>4278.0564599999998</v>
      </c>
      <c r="H47" s="6">
        <v>4191.9676499999996</v>
      </c>
      <c r="I47" s="6">
        <v>86.088809999999995</v>
      </c>
      <c r="J47" s="6">
        <v>0</v>
      </c>
      <c r="K47" s="10"/>
      <c r="L47" s="11"/>
    </row>
    <row r="48" spans="1:12" ht="18.2" customHeight="1" x14ac:dyDescent="0.25">
      <c r="A48" s="15" t="s">
        <v>195</v>
      </c>
      <c r="B48" s="15"/>
      <c r="C48" s="15"/>
      <c r="D48" s="15"/>
      <c r="E48" s="15"/>
      <c r="F48" s="11" t="s">
        <v>17</v>
      </c>
      <c r="G48" s="14">
        <f>SUM(G51:G52)</f>
        <v>73846.595530000006</v>
      </c>
      <c r="H48" s="14">
        <f>SUM(H53,H58,H63,H68,H73,H78)</f>
        <v>59188.853080000001</v>
      </c>
      <c r="I48" s="14">
        <f>SUM(I53,I58,I63,I68,I73,I78)</f>
        <v>14657.74245</v>
      </c>
      <c r="J48" s="14">
        <f>SUM(J53,J58,J63,J68,J73,J78)</f>
        <v>0</v>
      </c>
      <c r="K48" s="11" t="str">
        <f>IF(H52=0,"-","")</f>
        <v/>
      </c>
      <c r="L48" s="11" t="str">
        <f>IF(H52=0,"-","")</f>
        <v/>
      </c>
    </row>
    <row r="49" spans="1:12" ht="18.2" customHeight="1" x14ac:dyDescent="0.25">
      <c r="A49" s="15"/>
      <c r="B49" s="15"/>
      <c r="C49" s="15"/>
      <c r="D49" s="15"/>
      <c r="E49" s="15"/>
      <c r="F49" s="11"/>
      <c r="G49" s="14"/>
      <c r="H49" s="14"/>
      <c r="I49" s="14"/>
      <c r="J49" s="14"/>
      <c r="K49" s="11"/>
      <c r="L49" s="11"/>
    </row>
    <row r="50" spans="1:12" ht="18.2" customHeight="1" x14ac:dyDescent="0.25">
      <c r="A50" s="15"/>
      <c r="B50" s="15"/>
      <c r="C50" s="15"/>
      <c r="D50" s="15"/>
      <c r="E50" s="15"/>
      <c r="F50" s="11"/>
      <c r="G50" s="14"/>
      <c r="H50" s="14"/>
      <c r="I50" s="14"/>
      <c r="J50" s="14"/>
      <c r="K50" s="11"/>
      <c r="L50" s="11"/>
    </row>
    <row r="51" spans="1:12" ht="18.2" customHeight="1" x14ac:dyDescent="0.25">
      <c r="A51" s="15"/>
      <c r="B51" s="15"/>
      <c r="C51" s="15"/>
      <c r="D51" s="15"/>
      <c r="E51" s="15"/>
      <c r="F51" s="5" t="s">
        <v>18</v>
      </c>
      <c r="G51" s="6">
        <f>SUM(H51:J51)</f>
        <v>0</v>
      </c>
      <c r="H51" s="6">
        <f t="shared" ref="H51:J52" si="2">SUM(H56,H61,H66,H71,H76,H81)</f>
        <v>0</v>
      </c>
      <c r="I51" s="6">
        <f t="shared" si="2"/>
        <v>0</v>
      </c>
      <c r="J51" s="6">
        <f t="shared" si="2"/>
        <v>0</v>
      </c>
      <c r="K51" s="11"/>
      <c r="L51" s="11"/>
    </row>
    <row r="52" spans="1:12" ht="18.2" customHeight="1" x14ac:dyDescent="0.25">
      <c r="A52" s="15"/>
      <c r="B52" s="15"/>
      <c r="C52" s="15"/>
      <c r="D52" s="15"/>
      <c r="E52" s="15"/>
      <c r="F52" s="5" t="s">
        <v>19</v>
      </c>
      <c r="G52" s="6">
        <f>SUM(H52:J52)</f>
        <v>73846.595530000006</v>
      </c>
      <c r="H52" s="6">
        <f t="shared" si="2"/>
        <v>59188.853080000001</v>
      </c>
      <c r="I52" s="6">
        <f t="shared" si="2"/>
        <v>14657.74245</v>
      </c>
      <c r="J52" s="6">
        <f t="shared" si="2"/>
        <v>0</v>
      </c>
      <c r="K52" s="11"/>
      <c r="L52" s="11"/>
    </row>
    <row r="53" spans="1:12" ht="18.2" customHeight="1" x14ac:dyDescent="0.25">
      <c r="A53" s="12">
        <v>1</v>
      </c>
      <c r="B53" s="13" t="s">
        <v>29</v>
      </c>
      <c r="C53" s="13" t="s">
        <v>30</v>
      </c>
      <c r="D53" s="13" t="s">
        <v>22</v>
      </c>
      <c r="E53" s="13" t="s">
        <v>23</v>
      </c>
      <c r="F53" s="11" t="s">
        <v>17</v>
      </c>
      <c r="G53" s="14">
        <f>SUM(G56:G57)</f>
        <v>11132.54</v>
      </c>
      <c r="H53" s="14">
        <f>SUM(H56:H57)</f>
        <v>0</v>
      </c>
      <c r="I53" s="14">
        <f>SUM(I56:I57)</f>
        <v>11132.54</v>
      </c>
      <c r="J53" s="14">
        <f>SUM(J56:J57)</f>
        <v>0</v>
      </c>
      <c r="K53" s="10" t="s">
        <v>31</v>
      </c>
      <c r="L53" s="11" t="s">
        <v>31</v>
      </c>
    </row>
    <row r="54" spans="1:12" ht="18.2" customHeight="1" x14ac:dyDescent="0.25">
      <c r="A54" s="12"/>
      <c r="B54" s="13"/>
      <c r="C54" s="13"/>
      <c r="D54" s="13"/>
      <c r="E54" s="13"/>
      <c r="F54" s="11"/>
      <c r="G54" s="14"/>
      <c r="H54" s="14"/>
      <c r="I54" s="14"/>
      <c r="J54" s="14"/>
      <c r="K54" s="10"/>
      <c r="L54" s="11"/>
    </row>
    <row r="55" spans="1:12" ht="18.2" customHeight="1" x14ac:dyDescent="0.25">
      <c r="A55" s="12"/>
      <c r="B55" s="13"/>
      <c r="C55" s="13"/>
      <c r="D55" s="13"/>
      <c r="E55" s="13"/>
      <c r="F55" s="11"/>
      <c r="G55" s="14"/>
      <c r="H55" s="14"/>
      <c r="I55" s="14"/>
      <c r="J55" s="14"/>
      <c r="K55" s="10"/>
      <c r="L55" s="11"/>
    </row>
    <row r="56" spans="1:12" ht="18.2" customHeight="1" x14ac:dyDescent="0.25">
      <c r="A56" s="12"/>
      <c r="B56" s="13"/>
      <c r="C56" s="13"/>
      <c r="D56" s="13"/>
      <c r="E56" s="13"/>
      <c r="F56" s="5" t="s">
        <v>18</v>
      </c>
      <c r="G56" s="6">
        <f>SUM(H56:J56)</f>
        <v>0</v>
      </c>
      <c r="H56" s="6">
        <v>0</v>
      </c>
      <c r="I56" s="6">
        <v>0</v>
      </c>
      <c r="J56" s="6">
        <v>0</v>
      </c>
      <c r="K56" s="10"/>
      <c r="L56" s="11"/>
    </row>
    <row r="57" spans="1:12" ht="18.2" customHeight="1" x14ac:dyDescent="0.25">
      <c r="A57" s="12"/>
      <c r="B57" s="13"/>
      <c r="C57" s="13"/>
      <c r="D57" s="13"/>
      <c r="E57" s="13"/>
      <c r="F57" s="5" t="s">
        <v>19</v>
      </c>
      <c r="G57" s="6">
        <f>SUM(H57:J57)</f>
        <v>11132.54</v>
      </c>
      <c r="H57" s="6">
        <v>0</v>
      </c>
      <c r="I57" s="6">
        <v>11132.54</v>
      </c>
      <c r="J57" s="6">
        <v>0</v>
      </c>
      <c r="K57" s="10"/>
      <c r="L57" s="11"/>
    </row>
    <row r="58" spans="1:12" ht="18.2" customHeight="1" x14ac:dyDescent="0.25">
      <c r="A58" s="12">
        <v>2</v>
      </c>
      <c r="B58" s="13" t="s">
        <v>29</v>
      </c>
      <c r="C58" s="13" t="s">
        <v>32</v>
      </c>
      <c r="D58" s="13" t="s">
        <v>22</v>
      </c>
      <c r="E58" s="13" t="s">
        <v>23</v>
      </c>
      <c r="F58" s="11" t="s">
        <v>17</v>
      </c>
      <c r="G58" s="14">
        <f>SUM(G61:G62)</f>
        <v>7288.5308400000004</v>
      </c>
      <c r="H58" s="14">
        <f>SUM(H61:H62)</f>
        <v>7143.4503800000002</v>
      </c>
      <c r="I58" s="14">
        <f>SUM(I61:I62)</f>
        <v>145.08045999999999</v>
      </c>
      <c r="J58" s="14">
        <f>SUM(J61:J62)</f>
        <v>0</v>
      </c>
      <c r="K58" s="10">
        <v>86065.67</v>
      </c>
      <c r="L58" s="11">
        <v>17</v>
      </c>
    </row>
    <row r="59" spans="1:12" ht="18.2" customHeight="1" x14ac:dyDescent="0.25">
      <c r="A59" s="12"/>
      <c r="B59" s="13"/>
      <c r="C59" s="13"/>
      <c r="D59" s="13"/>
      <c r="E59" s="13"/>
      <c r="F59" s="11"/>
      <c r="G59" s="14"/>
      <c r="H59" s="14"/>
      <c r="I59" s="14"/>
      <c r="J59" s="14"/>
      <c r="K59" s="10"/>
      <c r="L59" s="11"/>
    </row>
    <row r="60" spans="1:12" ht="18.2" customHeight="1" x14ac:dyDescent="0.25">
      <c r="A60" s="12"/>
      <c r="B60" s="13"/>
      <c r="C60" s="13"/>
      <c r="D60" s="13"/>
      <c r="E60" s="13"/>
      <c r="F60" s="11"/>
      <c r="G60" s="14"/>
      <c r="H60" s="14"/>
      <c r="I60" s="14"/>
      <c r="J60" s="14"/>
      <c r="K60" s="10"/>
      <c r="L60" s="11"/>
    </row>
    <row r="61" spans="1:12" ht="18.2" customHeight="1" x14ac:dyDescent="0.25">
      <c r="A61" s="12"/>
      <c r="B61" s="13"/>
      <c r="C61" s="13"/>
      <c r="D61" s="13"/>
      <c r="E61" s="13"/>
      <c r="F61" s="5" t="s">
        <v>18</v>
      </c>
      <c r="G61" s="6">
        <f>SUM(H61:J61)</f>
        <v>0</v>
      </c>
      <c r="H61" s="6">
        <v>0</v>
      </c>
      <c r="I61" s="6">
        <v>0</v>
      </c>
      <c r="J61" s="6">
        <v>0</v>
      </c>
      <c r="K61" s="10"/>
      <c r="L61" s="11"/>
    </row>
    <row r="62" spans="1:12" ht="18.2" customHeight="1" x14ac:dyDescent="0.25">
      <c r="A62" s="12"/>
      <c r="B62" s="13"/>
      <c r="C62" s="13"/>
      <c r="D62" s="13"/>
      <c r="E62" s="13"/>
      <c r="F62" s="5" t="s">
        <v>19</v>
      </c>
      <c r="G62" s="6">
        <f>SUM(H62:J62)</f>
        <v>7288.5308400000004</v>
      </c>
      <c r="H62" s="6">
        <v>7143.4503800000002</v>
      </c>
      <c r="I62" s="6">
        <v>145.08045999999999</v>
      </c>
      <c r="J62" s="6">
        <v>0</v>
      </c>
      <c r="K62" s="10"/>
      <c r="L62" s="11"/>
    </row>
    <row r="63" spans="1:12" ht="18.2" customHeight="1" x14ac:dyDescent="0.25">
      <c r="A63" s="12">
        <v>3</v>
      </c>
      <c r="B63" s="13" t="s">
        <v>29</v>
      </c>
      <c r="C63" s="13" t="s">
        <v>33</v>
      </c>
      <c r="D63" s="13" t="s">
        <v>22</v>
      </c>
      <c r="E63" s="13" t="s">
        <v>23</v>
      </c>
      <c r="F63" s="11" t="s">
        <v>17</v>
      </c>
      <c r="G63" s="14">
        <f>SUM(G66:G67)</f>
        <v>8757.5449599999993</v>
      </c>
      <c r="H63" s="14">
        <f>SUM(H66:H67)</f>
        <v>7817.8</v>
      </c>
      <c r="I63" s="14">
        <f>SUM(I66:I67)</f>
        <v>939.74495999999999</v>
      </c>
      <c r="J63" s="14">
        <f>SUM(J66:J67)</f>
        <v>0</v>
      </c>
      <c r="K63" s="10">
        <v>29280.15</v>
      </c>
      <c r="L63" s="11">
        <v>1</v>
      </c>
    </row>
    <row r="64" spans="1:12" ht="18.2" customHeight="1" x14ac:dyDescent="0.25">
      <c r="A64" s="12"/>
      <c r="B64" s="13"/>
      <c r="C64" s="13"/>
      <c r="D64" s="13"/>
      <c r="E64" s="13"/>
      <c r="F64" s="11"/>
      <c r="G64" s="14"/>
      <c r="H64" s="14"/>
      <c r="I64" s="14"/>
      <c r="J64" s="14"/>
      <c r="K64" s="10"/>
      <c r="L64" s="11"/>
    </row>
    <row r="65" spans="1:12" ht="18.2" customHeight="1" x14ac:dyDescent="0.25">
      <c r="A65" s="12"/>
      <c r="B65" s="13"/>
      <c r="C65" s="13"/>
      <c r="D65" s="13"/>
      <c r="E65" s="13"/>
      <c r="F65" s="11"/>
      <c r="G65" s="14"/>
      <c r="H65" s="14"/>
      <c r="I65" s="14"/>
      <c r="J65" s="14"/>
      <c r="K65" s="10"/>
      <c r="L65" s="11"/>
    </row>
    <row r="66" spans="1:12" ht="18.2" customHeight="1" x14ac:dyDescent="0.25">
      <c r="A66" s="12"/>
      <c r="B66" s="13"/>
      <c r="C66" s="13"/>
      <c r="D66" s="13"/>
      <c r="E66" s="13"/>
      <c r="F66" s="5" t="s">
        <v>18</v>
      </c>
      <c r="G66" s="6">
        <f>SUM(H66:J66)</f>
        <v>0</v>
      </c>
      <c r="H66" s="6">
        <v>0</v>
      </c>
      <c r="I66" s="6">
        <v>0</v>
      </c>
      <c r="J66" s="6">
        <v>0</v>
      </c>
      <c r="K66" s="10"/>
      <c r="L66" s="11"/>
    </row>
    <row r="67" spans="1:12" ht="18.2" customHeight="1" x14ac:dyDescent="0.25">
      <c r="A67" s="12"/>
      <c r="B67" s="13"/>
      <c r="C67" s="13"/>
      <c r="D67" s="13"/>
      <c r="E67" s="13"/>
      <c r="F67" s="5" t="s">
        <v>19</v>
      </c>
      <c r="G67" s="6">
        <f>SUM(H67:J67)</f>
        <v>8757.5449599999993</v>
      </c>
      <c r="H67" s="6">
        <v>7817.8</v>
      </c>
      <c r="I67" s="6">
        <v>939.74495999999999</v>
      </c>
      <c r="J67" s="6">
        <v>0</v>
      </c>
      <c r="K67" s="10"/>
      <c r="L67" s="11"/>
    </row>
    <row r="68" spans="1:12" ht="18.2" customHeight="1" x14ac:dyDescent="0.25">
      <c r="A68" s="12">
        <v>4</v>
      </c>
      <c r="B68" s="13" t="s">
        <v>29</v>
      </c>
      <c r="C68" s="13" t="s">
        <v>34</v>
      </c>
      <c r="D68" s="13" t="s">
        <v>22</v>
      </c>
      <c r="E68" s="13" t="s">
        <v>23</v>
      </c>
      <c r="F68" s="11" t="s">
        <v>17</v>
      </c>
      <c r="G68" s="14">
        <f>SUM(G71:G72)</f>
        <v>7157.7409099999995</v>
      </c>
      <c r="H68" s="14">
        <f>SUM(H71:H72)</f>
        <v>5503.7</v>
      </c>
      <c r="I68" s="14">
        <f>SUM(I71:I72)</f>
        <v>1654.0409099999999</v>
      </c>
      <c r="J68" s="14">
        <f>SUM(J71:J72)</f>
        <v>0</v>
      </c>
      <c r="K68" s="10">
        <v>262080.95</v>
      </c>
      <c r="L68" s="11">
        <v>64</v>
      </c>
    </row>
    <row r="69" spans="1:12" ht="18.2" customHeight="1" x14ac:dyDescent="0.25">
      <c r="A69" s="12"/>
      <c r="B69" s="13"/>
      <c r="C69" s="13"/>
      <c r="D69" s="13"/>
      <c r="E69" s="13"/>
      <c r="F69" s="11"/>
      <c r="G69" s="14"/>
      <c r="H69" s="14"/>
      <c r="I69" s="14"/>
      <c r="J69" s="14"/>
      <c r="K69" s="10"/>
      <c r="L69" s="11"/>
    </row>
    <row r="70" spans="1:12" ht="18.2" customHeight="1" x14ac:dyDescent="0.25">
      <c r="A70" s="12"/>
      <c r="B70" s="13"/>
      <c r="C70" s="13"/>
      <c r="D70" s="13"/>
      <c r="E70" s="13"/>
      <c r="F70" s="11"/>
      <c r="G70" s="14"/>
      <c r="H70" s="14"/>
      <c r="I70" s="14"/>
      <c r="J70" s="14"/>
      <c r="K70" s="10"/>
      <c r="L70" s="11"/>
    </row>
    <row r="71" spans="1:12" ht="18.2" customHeight="1" x14ac:dyDescent="0.25">
      <c r="A71" s="12"/>
      <c r="B71" s="13"/>
      <c r="C71" s="13"/>
      <c r="D71" s="13"/>
      <c r="E71" s="13"/>
      <c r="F71" s="5" t="s">
        <v>18</v>
      </c>
      <c r="G71" s="6">
        <f>SUM(H71:J71)</f>
        <v>0</v>
      </c>
      <c r="H71" s="6">
        <v>0</v>
      </c>
      <c r="I71" s="6">
        <v>0</v>
      </c>
      <c r="J71" s="6">
        <v>0</v>
      </c>
      <c r="K71" s="10"/>
      <c r="L71" s="11"/>
    </row>
    <row r="72" spans="1:12" ht="18.2" customHeight="1" x14ac:dyDescent="0.25">
      <c r="A72" s="12"/>
      <c r="B72" s="13"/>
      <c r="C72" s="13"/>
      <c r="D72" s="13"/>
      <c r="E72" s="13"/>
      <c r="F72" s="5" t="s">
        <v>19</v>
      </c>
      <c r="G72" s="6">
        <f>SUM(H72:J72)</f>
        <v>7157.7409099999995</v>
      </c>
      <c r="H72" s="6">
        <v>5503.7</v>
      </c>
      <c r="I72" s="6">
        <v>1654.0409099999999</v>
      </c>
      <c r="J72" s="6">
        <v>0</v>
      </c>
      <c r="K72" s="10"/>
      <c r="L72" s="11"/>
    </row>
    <row r="73" spans="1:12" ht="18.2" customHeight="1" x14ac:dyDescent="0.25">
      <c r="A73" s="12">
        <v>5</v>
      </c>
      <c r="B73" s="13" t="s">
        <v>29</v>
      </c>
      <c r="C73" s="13" t="s">
        <v>35</v>
      </c>
      <c r="D73" s="13" t="s">
        <v>22</v>
      </c>
      <c r="E73" s="13" t="s">
        <v>28</v>
      </c>
      <c r="F73" s="11" t="s">
        <v>17</v>
      </c>
      <c r="G73" s="14">
        <f>SUM(G76:G77)</f>
        <v>23674.248</v>
      </c>
      <c r="H73" s="14">
        <f>SUM(H76:H77)</f>
        <v>23203.1</v>
      </c>
      <c r="I73" s="14">
        <f>SUM(I76:I77)</f>
        <v>471.14800000000002</v>
      </c>
      <c r="J73" s="14">
        <f>SUM(J76:J77)</f>
        <v>0</v>
      </c>
      <c r="K73" s="10">
        <v>565929.27</v>
      </c>
      <c r="L73" s="11">
        <v>107</v>
      </c>
    </row>
    <row r="74" spans="1:12" ht="18.2" customHeight="1" x14ac:dyDescent="0.25">
      <c r="A74" s="12"/>
      <c r="B74" s="13"/>
      <c r="C74" s="13"/>
      <c r="D74" s="13"/>
      <c r="E74" s="13"/>
      <c r="F74" s="11"/>
      <c r="G74" s="14"/>
      <c r="H74" s="14"/>
      <c r="I74" s="14"/>
      <c r="J74" s="14"/>
      <c r="K74" s="10"/>
      <c r="L74" s="11"/>
    </row>
    <row r="75" spans="1:12" ht="18.2" customHeight="1" x14ac:dyDescent="0.25">
      <c r="A75" s="12"/>
      <c r="B75" s="13"/>
      <c r="C75" s="13"/>
      <c r="D75" s="13"/>
      <c r="E75" s="13"/>
      <c r="F75" s="11"/>
      <c r="G75" s="14"/>
      <c r="H75" s="14"/>
      <c r="I75" s="14"/>
      <c r="J75" s="14"/>
      <c r="K75" s="10"/>
      <c r="L75" s="11"/>
    </row>
    <row r="76" spans="1:12" ht="18.2" customHeight="1" x14ac:dyDescent="0.25">
      <c r="A76" s="12"/>
      <c r="B76" s="13"/>
      <c r="C76" s="13"/>
      <c r="D76" s="13"/>
      <c r="E76" s="13"/>
      <c r="F76" s="5" t="s">
        <v>18</v>
      </c>
      <c r="G76" s="6">
        <f>SUM(H76:J76)</f>
        <v>0</v>
      </c>
      <c r="H76" s="6">
        <v>0</v>
      </c>
      <c r="I76" s="6">
        <v>0</v>
      </c>
      <c r="J76" s="6">
        <v>0</v>
      </c>
      <c r="K76" s="10"/>
      <c r="L76" s="11"/>
    </row>
    <row r="77" spans="1:12" ht="18.2" customHeight="1" x14ac:dyDescent="0.25">
      <c r="A77" s="12"/>
      <c r="B77" s="13"/>
      <c r="C77" s="13"/>
      <c r="D77" s="13"/>
      <c r="E77" s="13"/>
      <c r="F77" s="5" t="s">
        <v>19</v>
      </c>
      <c r="G77" s="6">
        <f>SUM(H77:J77)</f>
        <v>23674.248</v>
      </c>
      <c r="H77" s="6">
        <v>23203.1</v>
      </c>
      <c r="I77" s="6">
        <v>471.14800000000002</v>
      </c>
      <c r="J77" s="6">
        <v>0</v>
      </c>
      <c r="K77" s="10"/>
      <c r="L77" s="11"/>
    </row>
    <row r="78" spans="1:12" ht="18.2" customHeight="1" x14ac:dyDescent="0.25">
      <c r="A78" s="12">
        <v>6</v>
      </c>
      <c r="B78" s="13" t="s">
        <v>29</v>
      </c>
      <c r="C78" s="13" t="s">
        <v>36</v>
      </c>
      <c r="D78" s="13" t="s">
        <v>22</v>
      </c>
      <c r="E78" s="13" t="s">
        <v>28</v>
      </c>
      <c r="F78" s="11" t="s">
        <v>17</v>
      </c>
      <c r="G78" s="14">
        <f>SUM(G81:G82)</f>
        <v>15835.990820000001</v>
      </c>
      <c r="H78" s="14">
        <f>SUM(H81:H82)</f>
        <v>15520.8027</v>
      </c>
      <c r="I78" s="14">
        <f>SUM(I81:I82)</f>
        <v>315.18812000000003</v>
      </c>
      <c r="J78" s="14">
        <f>SUM(J81:J82)</f>
        <v>0</v>
      </c>
      <c r="K78" s="10">
        <v>535200.09</v>
      </c>
      <c r="L78" s="11">
        <v>105</v>
      </c>
    </row>
    <row r="79" spans="1:12" ht="18.2" customHeight="1" x14ac:dyDescent="0.25">
      <c r="A79" s="12"/>
      <c r="B79" s="13"/>
      <c r="C79" s="13"/>
      <c r="D79" s="13"/>
      <c r="E79" s="13"/>
      <c r="F79" s="11"/>
      <c r="G79" s="14"/>
      <c r="H79" s="14"/>
      <c r="I79" s="14"/>
      <c r="J79" s="14"/>
      <c r="K79" s="10"/>
      <c r="L79" s="11"/>
    </row>
    <row r="80" spans="1:12" ht="18.2" customHeight="1" x14ac:dyDescent="0.25">
      <c r="A80" s="12"/>
      <c r="B80" s="13"/>
      <c r="C80" s="13"/>
      <c r="D80" s="13"/>
      <c r="E80" s="13"/>
      <c r="F80" s="11"/>
      <c r="G80" s="14"/>
      <c r="H80" s="14"/>
      <c r="I80" s="14"/>
      <c r="J80" s="14"/>
      <c r="K80" s="10"/>
      <c r="L80" s="11"/>
    </row>
    <row r="81" spans="1:12" ht="18.2" customHeight="1" x14ac:dyDescent="0.25">
      <c r="A81" s="12"/>
      <c r="B81" s="13"/>
      <c r="C81" s="13"/>
      <c r="D81" s="13"/>
      <c r="E81" s="13"/>
      <c r="F81" s="5" t="s">
        <v>18</v>
      </c>
      <c r="G81" s="6">
        <f>SUM(H81:J81)</f>
        <v>0</v>
      </c>
      <c r="H81" s="6">
        <v>0</v>
      </c>
      <c r="I81" s="6">
        <v>0</v>
      </c>
      <c r="J81" s="6">
        <v>0</v>
      </c>
      <c r="K81" s="10"/>
      <c r="L81" s="11"/>
    </row>
    <row r="82" spans="1:12" ht="18.2" customHeight="1" x14ac:dyDescent="0.25">
      <c r="A82" s="12"/>
      <c r="B82" s="13"/>
      <c r="C82" s="13"/>
      <c r="D82" s="13"/>
      <c r="E82" s="13"/>
      <c r="F82" s="5" t="s">
        <v>19</v>
      </c>
      <c r="G82" s="6">
        <f>SUM(H82:J82)</f>
        <v>15835.990820000001</v>
      </c>
      <c r="H82" s="6">
        <v>15520.8027</v>
      </c>
      <c r="I82" s="6">
        <v>315.18812000000003</v>
      </c>
      <c r="J82" s="6">
        <v>0</v>
      </c>
      <c r="K82" s="10"/>
      <c r="L82" s="11"/>
    </row>
    <row r="83" spans="1:12" ht="18.2" customHeight="1" x14ac:dyDescent="0.25">
      <c r="A83" s="15" t="s">
        <v>196</v>
      </c>
      <c r="B83" s="15"/>
      <c r="C83" s="15"/>
      <c r="D83" s="15"/>
      <c r="E83" s="15"/>
      <c r="F83" s="11" t="s">
        <v>17</v>
      </c>
      <c r="G83" s="14">
        <f>SUM(G86:G87)</f>
        <v>62109.720260000002</v>
      </c>
      <c r="H83" s="14">
        <f>SUM(H88,H93,H98,H103,H108)</f>
        <v>53893.269240000001</v>
      </c>
      <c r="I83" s="14">
        <f>SUM(I88,I93,I98,I103,I108)</f>
        <v>8216.4510200000004</v>
      </c>
      <c r="J83" s="14">
        <f>SUM(J88,J93,J98,J103,J108)</f>
        <v>0</v>
      </c>
      <c r="K83" s="11" t="str">
        <f>IF(H87=0,"-","")</f>
        <v/>
      </c>
      <c r="L83" s="11" t="str">
        <f>IF(H87=0,"-","")</f>
        <v/>
      </c>
    </row>
    <row r="84" spans="1:12" ht="18.2" customHeight="1" x14ac:dyDescent="0.25">
      <c r="A84" s="15"/>
      <c r="B84" s="15"/>
      <c r="C84" s="15"/>
      <c r="D84" s="15"/>
      <c r="E84" s="15"/>
      <c r="F84" s="11"/>
      <c r="G84" s="14"/>
      <c r="H84" s="14"/>
      <c r="I84" s="14"/>
      <c r="J84" s="14"/>
      <c r="K84" s="11"/>
      <c r="L84" s="11"/>
    </row>
    <row r="85" spans="1:12" ht="18.2" customHeight="1" x14ac:dyDescent="0.25">
      <c r="A85" s="15"/>
      <c r="B85" s="15"/>
      <c r="C85" s="15"/>
      <c r="D85" s="15"/>
      <c r="E85" s="15"/>
      <c r="F85" s="11"/>
      <c r="G85" s="14"/>
      <c r="H85" s="14"/>
      <c r="I85" s="14"/>
      <c r="J85" s="14"/>
      <c r="K85" s="11"/>
      <c r="L85" s="11"/>
    </row>
    <row r="86" spans="1:12" ht="18.2" customHeight="1" x14ac:dyDescent="0.25">
      <c r="A86" s="15"/>
      <c r="B86" s="15"/>
      <c r="C86" s="15"/>
      <c r="D86" s="15"/>
      <c r="E86" s="15"/>
      <c r="F86" s="5" t="s">
        <v>18</v>
      </c>
      <c r="G86" s="6">
        <f>SUM(H86:J86)</f>
        <v>0</v>
      </c>
      <c r="H86" s="6">
        <f t="shared" ref="H86:J87" si="3">SUM(H91,H96,H101,H106,H111)</f>
        <v>0</v>
      </c>
      <c r="I86" s="6">
        <f t="shared" si="3"/>
        <v>0</v>
      </c>
      <c r="J86" s="6">
        <f t="shared" si="3"/>
        <v>0</v>
      </c>
      <c r="K86" s="11"/>
      <c r="L86" s="11"/>
    </row>
    <row r="87" spans="1:12" ht="18.2" customHeight="1" x14ac:dyDescent="0.25">
      <c r="A87" s="15"/>
      <c r="B87" s="15"/>
      <c r="C87" s="15"/>
      <c r="D87" s="15"/>
      <c r="E87" s="15"/>
      <c r="F87" s="5" t="s">
        <v>19</v>
      </c>
      <c r="G87" s="6">
        <f>SUM(H87:J87)</f>
        <v>62109.720260000002</v>
      </c>
      <c r="H87" s="6">
        <f t="shared" si="3"/>
        <v>53893.269240000001</v>
      </c>
      <c r="I87" s="6">
        <f t="shared" si="3"/>
        <v>8216.4510200000004</v>
      </c>
      <c r="J87" s="6">
        <f t="shared" si="3"/>
        <v>0</v>
      </c>
      <c r="K87" s="11"/>
      <c r="L87" s="11"/>
    </row>
    <row r="88" spans="1:12" ht="18.2" customHeight="1" x14ac:dyDescent="0.25">
      <c r="A88" s="12">
        <v>1</v>
      </c>
      <c r="B88" s="13" t="s">
        <v>37</v>
      </c>
      <c r="C88" s="13" t="s">
        <v>38</v>
      </c>
      <c r="D88" s="13" t="s">
        <v>22</v>
      </c>
      <c r="E88" s="13" t="s">
        <v>23</v>
      </c>
      <c r="F88" s="11" t="s">
        <v>17</v>
      </c>
      <c r="G88" s="14">
        <f>SUM(G91:G92)</f>
        <v>6237.1450000000004</v>
      </c>
      <c r="H88" s="14">
        <f>SUM(H91:H92)</f>
        <v>0</v>
      </c>
      <c r="I88" s="14">
        <f>SUM(I91:I92)</f>
        <v>6237.1450000000004</v>
      </c>
      <c r="J88" s="14">
        <f>SUM(J91:J92)</f>
        <v>0</v>
      </c>
      <c r="K88" s="10" t="s">
        <v>31</v>
      </c>
      <c r="L88" s="11" t="s">
        <v>31</v>
      </c>
    </row>
    <row r="89" spans="1:12" ht="18.2" customHeight="1" x14ac:dyDescent="0.25">
      <c r="A89" s="12"/>
      <c r="B89" s="13"/>
      <c r="C89" s="13"/>
      <c r="D89" s="13"/>
      <c r="E89" s="13"/>
      <c r="F89" s="11"/>
      <c r="G89" s="14"/>
      <c r="H89" s="14"/>
      <c r="I89" s="14"/>
      <c r="J89" s="14"/>
      <c r="K89" s="10"/>
      <c r="L89" s="11"/>
    </row>
    <row r="90" spans="1:12" ht="18.2" customHeight="1" x14ac:dyDescent="0.25">
      <c r="A90" s="12"/>
      <c r="B90" s="13"/>
      <c r="C90" s="13"/>
      <c r="D90" s="13"/>
      <c r="E90" s="13"/>
      <c r="F90" s="11"/>
      <c r="G90" s="14"/>
      <c r="H90" s="14"/>
      <c r="I90" s="14"/>
      <c r="J90" s="14"/>
      <c r="K90" s="10"/>
      <c r="L90" s="11"/>
    </row>
    <row r="91" spans="1:12" ht="18.2" customHeight="1" x14ac:dyDescent="0.25">
      <c r="A91" s="12"/>
      <c r="B91" s="13"/>
      <c r="C91" s="13"/>
      <c r="D91" s="13"/>
      <c r="E91" s="13"/>
      <c r="F91" s="5" t="s">
        <v>18</v>
      </c>
      <c r="G91" s="6">
        <f>SUM(H91:J91)</f>
        <v>0</v>
      </c>
      <c r="H91" s="6">
        <v>0</v>
      </c>
      <c r="I91" s="6">
        <v>0</v>
      </c>
      <c r="J91" s="6">
        <v>0</v>
      </c>
      <c r="K91" s="10"/>
      <c r="L91" s="11"/>
    </row>
    <row r="92" spans="1:12" ht="18.2" customHeight="1" x14ac:dyDescent="0.25">
      <c r="A92" s="12"/>
      <c r="B92" s="13"/>
      <c r="C92" s="13"/>
      <c r="D92" s="13"/>
      <c r="E92" s="13"/>
      <c r="F92" s="5" t="s">
        <v>19</v>
      </c>
      <c r="G92" s="6">
        <f>SUM(H92:J92)</f>
        <v>6237.1450000000004</v>
      </c>
      <c r="H92" s="6">
        <v>0</v>
      </c>
      <c r="I92" s="6">
        <v>6237.1450000000004</v>
      </c>
      <c r="J92" s="6">
        <v>0</v>
      </c>
      <c r="K92" s="10"/>
      <c r="L92" s="11"/>
    </row>
    <row r="93" spans="1:12" ht="18.2" customHeight="1" x14ac:dyDescent="0.25">
      <c r="A93" s="12">
        <v>2</v>
      </c>
      <c r="B93" s="13" t="s">
        <v>37</v>
      </c>
      <c r="C93" s="13" t="s">
        <v>39</v>
      </c>
      <c r="D93" s="13" t="s">
        <v>22</v>
      </c>
      <c r="E93" s="13" t="s">
        <v>23</v>
      </c>
      <c r="F93" s="11" t="s">
        <v>17</v>
      </c>
      <c r="G93" s="14">
        <f>SUM(G96:G97)</f>
        <v>6660.4142599999996</v>
      </c>
      <c r="H93" s="14">
        <f>SUM(H96:H97)</f>
        <v>5660.7</v>
      </c>
      <c r="I93" s="14">
        <f>SUM(I96:I97)</f>
        <v>999.71425999999997</v>
      </c>
      <c r="J93" s="14">
        <f>SUM(J96:J97)</f>
        <v>0</v>
      </c>
      <c r="K93" s="10">
        <v>195196.55</v>
      </c>
      <c r="L93" s="11">
        <v>47</v>
      </c>
    </row>
    <row r="94" spans="1:12" ht="18.2" customHeight="1" x14ac:dyDescent="0.25">
      <c r="A94" s="12"/>
      <c r="B94" s="13"/>
      <c r="C94" s="13"/>
      <c r="D94" s="13"/>
      <c r="E94" s="13"/>
      <c r="F94" s="11"/>
      <c r="G94" s="14"/>
      <c r="H94" s="14"/>
      <c r="I94" s="14"/>
      <c r="J94" s="14"/>
      <c r="K94" s="10"/>
      <c r="L94" s="11"/>
    </row>
    <row r="95" spans="1:12" ht="18.2" customHeight="1" x14ac:dyDescent="0.25">
      <c r="A95" s="12"/>
      <c r="B95" s="13"/>
      <c r="C95" s="13"/>
      <c r="D95" s="13"/>
      <c r="E95" s="13"/>
      <c r="F95" s="11"/>
      <c r="G95" s="14"/>
      <c r="H95" s="14"/>
      <c r="I95" s="14"/>
      <c r="J95" s="14"/>
      <c r="K95" s="10"/>
      <c r="L95" s="11"/>
    </row>
    <row r="96" spans="1:12" ht="18.2" customHeight="1" x14ac:dyDescent="0.25">
      <c r="A96" s="12"/>
      <c r="B96" s="13"/>
      <c r="C96" s="13"/>
      <c r="D96" s="13"/>
      <c r="E96" s="13"/>
      <c r="F96" s="5" t="s">
        <v>18</v>
      </c>
      <c r="G96" s="6">
        <f>SUM(H96:J96)</f>
        <v>0</v>
      </c>
      <c r="H96" s="6">
        <v>0</v>
      </c>
      <c r="I96" s="6">
        <v>0</v>
      </c>
      <c r="J96" s="6">
        <v>0</v>
      </c>
      <c r="K96" s="10"/>
      <c r="L96" s="11"/>
    </row>
    <row r="97" spans="1:12" ht="18.2" customHeight="1" x14ac:dyDescent="0.25">
      <c r="A97" s="12"/>
      <c r="B97" s="13"/>
      <c r="C97" s="13"/>
      <c r="D97" s="13"/>
      <c r="E97" s="13"/>
      <c r="F97" s="5" t="s">
        <v>19</v>
      </c>
      <c r="G97" s="6">
        <f>SUM(H97:J97)</f>
        <v>6660.4142599999996</v>
      </c>
      <c r="H97" s="6">
        <v>5660.7</v>
      </c>
      <c r="I97" s="6">
        <v>999.71425999999997</v>
      </c>
      <c r="J97" s="6">
        <v>0</v>
      </c>
      <c r="K97" s="10"/>
      <c r="L97" s="11"/>
    </row>
    <row r="98" spans="1:12" ht="18.2" customHeight="1" x14ac:dyDescent="0.25">
      <c r="A98" s="12">
        <v>3</v>
      </c>
      <c r="B98" s="13" t="s">
        <v>37</v>
      </c>
      <c r="C98" s="13" t="s">
        <v>40</v>
      </c>
      <c r="D98" s="13" t="s">
        <v>22</v>
      </c>
      <c r="E98" s="13" t="s">
        <v>23</v>
      </c>
      <c r="F98" s="11" t="s">
        <v>17</v>
      </c>
      <c r="G98" s="14">
        <f>SUM(G101:G102)</f>
        <v>8018.3136699999995</v>
      </c>
      <c r="H98" s="14">
        <f>SUM(H101:H102)</f>
        <v>7858.63735</v>
      </c>
      <c r="I98" s="14">
        <f>SUM(I101:I102)</f>
        <v>159.67632</v>
      </c>
      <c r="J98" s="14">
        <f>SUM(J101:J102)</f>
        <v>0</v>
      </c>
      <c r="K98" s="10">
        <v>191674.08</v>
      </c>
      <c r="L98" s="11">
        <v>44</v>
      </c>
    </row>
    <row r="99" spans="1:12" ht="18.2" customHeight="1" x14ac:dyDescent="0.25">
      <c r="A99" s="12"/>
      <c r="B99" s="13"/>
      <c r="C99" s="13"/>
      <c r="D99" s="13"/>
      <c r="E99" s="13"/>
      <c r="F99" s="11"/>
      <c r="G99" s="14"/>
      <c r="H99" s="14"/>
      <c r="I99" s="14"/>
      <c r="J99" s="14"/>
      <c r="K99" s="10"/>
      <c r="L99" s="11"/>
    </row>
    <row r="100" spans="1:12" ht="18.2" customHeight="1" x14ac:dyDescent="0.25">
      <c r="A100" s="12"/>
      <c r="B100" s="13"/>
      <c r="C100" s="13"/>
      <c r="D100" s="13"/>
      <c r="E100" s="13"/>
      <c r="F100" s="11"/>
      <c r="G100" s="14"/>
      <c r="H100" s="14"/>
      <c r="I100" s="14"/>
      <c r="J100" s="14"/>
      <c r="K100" s="10"/>
      <c r="L100" s="11"/>
    </row>
    <row r="101" spans="1:12" ht="18.2" customHeight="1" x14ac:dyDescent="0.25">
      <c r="A101" s="12"/>
      <c r="B101" s="13"/>
      <c r="C101" s="13"/>
      <c r="D101" s="13"/>
      <c r="E101" s="13"/>
      <c r="F101" s="5" t="s">
        <v>18</v>
      </c>
      <c r="G101" s="6">
        <f>SUM(H101:J101)</f>
        <v>0</v>
      </c>
      <c r="H101" s="6">
        <v>0</v>
      </c>
      <c r="I101" s="6">
        <v>0</v>
      </c>
      <c r="J101" s="6">
        <v>0</v>
      </c>
      <c r="K101" s="10"/>
      <c r="L101" s="11"/>
    </row>
    <row r="102" spans="1:12" ht="18.2" customHeight="1" x14ac:dyDescent="0.25">
      <c r="A102" s="12"/>
      <c r="B102" s="13"/>
      <c r="C102" s="13"/>
      <c r="D102" s="13"/>
      <c r="E102" s="13"/>
      <c r="F102" s="5" t="s">
        <v>19</v>
      </c>
      <c r="G102" s="6">
        <f>SUM(H102:J102)</f>
        <v>8018.3136699999995</v>
      </c>
      <c r="H102" s="6">
        <v>7858.63735</v>
      </c>
      <c r="I102" s="6">
        <v>159.67632</v>
      </c>
      <c r="J102" s="6">
        <v>0</v>
      </c>
      <c r="K102" s="10"/>
      <c r="L102" s="11"/>
    </row>
    <row r="103" spans="1:12" ht="18.2" customHeight="1" x14ac:dyDescent="0.25">
      <c r="A103" s="12">
        <v>4</v>
      </c>
      <c r="B103" s="13" t="s">
        <v>37</v>
      </c>
      <c r="C103" s="13" t="s">
        <v>41</v>
      </c>
      <c r="D103" s="13" t="s">
        <v>22</v>
      </c>
      <c r="E103" s="13" t="s">
        <v>23</v>
      </c>
      <c r="F103" s="11" t="s">
        <v>17</v>
      </c>
      <c r="G103" s="14">
        <f>SUM(G106:G107)</f>
        <v>20043.843679999998</v>
      </c>
      <c r="H103" s="14">
        <f>SUM(H106:H107)</f>
        <v>19644.8321</v>
      </c>
      <c r="I103" s="14">
        <f>SUM(I106:I107)</f>
        <v>399.01157999999998</v>
      </c>
      <c r="J103" s="14">
        <f>SUM(J106:J107)</f>
        <v>0</v>
      </c>
      <c r="K103" s="10">
        <v>595297.93999999994</v>
      </c>
      <c r="L103" s="11">
        <v>111</v>
      </c>
    </row>
    <row r="104" spans="1:12" ht="18.2" customHeight="1" x14ac:dyDescent="0.25">
      <c r="A104" s="12"/>
      <c r="B104" s="13"/>
      <c r="C104" s="13"/>
      <c r="D104" s="13"/>
      <c r="E104" s="13"/>
      <c r="F104" s="11"/>
      <c r="G104" s="14"/>
      <c r="H104" s="14"/>
      <c r="I104" s="14"/>
      <c r="J104" s="14"/>
      <c r="K104" s="10"/>
      <c r="L104" s="11"/>
    </row>
    <row r="105" spans="1:12" ht="18.2" customHeight="1" x14ac:dyDescent="0.25">
      <c r="A105" s="12"/>
      <c r="B105" s="13"/>
      <c r="C105" s="13"/>
      <c r="D105" s="13"/>
      <c r="E105" s="13"/>
      <c r="F105" s="11"/>
      <c r="G105" s="14"/>
      <c r="H105" s="14"/>
      <c r="I105" s="14"/>
      <c r="J105" s="14"/>
      <c r="K105" s="10"/>
      <c r="L105" s="11"/>
    </row>
    <row r="106" spans="1:12" ht="18.2" customHeight="1" x14ac:dyDescent="0.25">
      <c r="A106" s="12"/>
      <c r="B106" s="13"/>
      <c r="C106" s="13"/>
      <c r="D106" s="13"/>
      <c r="E106" s="13"/>
      <c r="F106" s="5" t="s">
        <v>18</v>
      </c>
      <c r="G106" s="6">
        <f>SUM(H106:J106)</f>
        <v>0</v>
      </c>
      <c r="H106" s="6">
        <v>0</v>
      </c>
      <c r="I106" s="6">
        <v>0</v>
      </c>
      <c r="J106" s="6">
        <v>0</v>
      </c>
      <c r="K106" s="10"/>
      <c r="L106" s="11"/>
    </row>
    <row r="107" spans="1:12" ht="18.2" customHeight="1" x14ac:dyDescent="0.25">
      <c r="A107" s="12"/>
      <c r="B107" s="13"/>
      <c r="C107" s="13"/>
      <c r="D107" s="13"/>
      <c r="E107" s="13"/>
      <c r="F107" s="5" t="s">
        <v>19</v>
      </c>
      <c r="G107" s="6">
        <f>SUM(H107:J107)</f>
        <v>20043.843679999998</v>
      </c>
      <c r="H107" s="6">
        <v>19644.8321</v>
      </c>
      <c r="I107" s="6">
        <v>399.01157999999998</v>
      </c>
      <c r="J107" s="6">
        <v>0</v>
      </c>
      <c r="K107" s="10"/>
      <c r="L107" s="11"/>
    </row>
    <row r="108" spans="1:12" ht="18.2" customHeight="1" x14ac:dyDescent="0.25">
      <c r="A108" s="12">
        <v>5</v>
      </c>
      <c r="B108" s="13" t="s">
        <v>37</v>
      </c>
      <c r="C108" s="13" t="s">
        <v>42</v>
      </c>
      <c r="D108" s="13" t="s">
        <v>22</v>
      </c>
      <c r="E108" s="13" t="s">
        <v>28</v>
      </c>
      <c r="F108" s="11" t="s">
        <v>17</v>
      </c>
      <c r="G108" s="14">
        <f>SUM(G111:G112)</f>
        <v>21150.003649999999</v>
      </c>
      <c r="H108" s="14">
        <f>SUM(H111:H112)</f>
        <v>20729.09979</v>
      </c>
      <c r="I108" s="14">
        <f>SUM(I111:I112)</f>
        <v>420.90386000000001</v>
      </c>
      <c r="J108" s="14">
        <f>SUM(J111:J112)</f>
        <v>0</v>
      </c>
      <c r="K108" s="10">
        <v>345485</v>
      </c>
      <c r="L108" s="11">
        <v>77</v>
      </c>
    </row>
    <row r="109" spans="1:12" ht="18.2" customHeight="1" x14ac:dyDescent="0.25">
      <c r="A109" s="12"/>
      <c r="B109" s="13"/>
      <c r="C109" s="13"/>
      <c r="D109" s="13"/>
      <c r="E109" s="13"/>
      <c r="F109" s="11"/>
      <c r="G109" s="14"/>
      <c r="H109" s="14"/>
      <c r="I109" s="14"/>
      <c r="J109" s="14"/>
      <c r="K109" s="10"/>
      <c r="L109" s="11"/>
    </row>
    <row r="110" spans="1:12" ht="18.2" customHeight="1" x14ac:dyDescent="0.25">
      <c r="A110" s="12"/>
      <c r="B110" s="13"/>
      <c r="C110" s="13"/>
      <c r="D110" s="13"/>
      <c r="E110" s="13"/>
      <c r="F110" s="11"/>
      <c r="G110" s="14"/>
      <c r="H110" s="14"/>
      <c r="I110" s="14"/>
      <c r="J110" s="14"/>
      <c r="K110" s="10"/>
      <c r="L110" s="11"/>
    </row>
    <row r="111" spans="1:12" ht="18.2" customHeight="1" x14ac:dyDescent="0.25">
      <c r="A111" s="12"/>
      <c r="B111" s="13"/>
      <c r="C111" s="13"/>
      <c r="D111" s="13"/>
      <c r="E111" s="13"/>
      <c r="F111" s="5" t="s">
        <v>18</v>
      </c>
      <c r="G111" s="6">
        <f>SUM(H111:J111)</f>
        <v>0</v>
      </c>
      <c r="H111" s="6">
        <v>0</v>
      </c>
      <c r="I111" s="6">
        <v>0</v>
      </c>
      <c r="J111" s="6">
        <v>0</v>
      </c>
      <c r="K111" s="10"/>
      <c r="L111" s="11"/>
    </row>
    <row r="112" spans="1:12" ht="18.2" customHeight="1" x14ac:dyDescent="0.25">
      <c r="A112" s="12"/>
      <c r="B112" s="13"/>
      <c r="C112" s="13"/>
      <c r="D112" s="13"/>
      <c r="E112" s="13"/>
      <c r="F112" s="5" t="s">
        <v>19</v>
      </c>
      <c r="G112" s="6">
        <f>SUM(H112:J112)</f>
        <v>21150.003649999999</v>
      </c>
      <c r="H112" s="6">
        <v>20729.09979</v>
      </c>
      <c r="I112" s="6">
        <v>420.90386000000001</v>
      </c>
      <c r="J112" s="6">
        <v>0</v>
      </c>
      <c r="K112" s="10"/>
      <c r="L112" s="11"/>
    </row>
    <row r="113" spans="1:12" ht="18.2" customHeight="1" x14ac:dyDescent="0.25">
      <c r="A113" s="15" t="s">
        <v>197</v>
      </c>
      <c r="B113" s="15"/>
      <c r="C113" s="15"/>
      <c r="D113" s="15"/>
      <c r="E113" s="15"/>
      <c r="F113" s="11" t="s">
        <v>17</v>
      </c>
      <c r="G113" s="14">
        <f>SUM(G116:G117)</f>
        <v>37530.895499999999</v>
      </c>
      <c r="H113" s="14">
        <f>SUM(H118,H123,H128,H133)</f>
        <v>25904.865579999998</v>
      </c>
      <c r="I113" s="14">
        <f>SUM(I118,I123,I128,I133)</f>
        <v>11626.029919999999</v>
      </c>
      <c r="J113" s="14">
        <f>SUM(J118,J123,J128,J133)</f>
        <v>0</v>
      </c>
      <c r="K113" s="11" t="str">
        <f>IF(H117=0,"-","")</f>
        <v/>
      </c>
      <c r="L113" s="11" t="str">
        <f>IF(H117=0,"-","")</f>
        <v/>
      </c>
    </row>
    <row r="114" spans="1:12" ht="18.2" customHeight="1" x14ac:dyDescent="0.25">
      <c r="A114" s="15"/>
      <c r="B114" s="15"/>
      <c r="C114" s="15"/>
      <c r="D114" s="15"/>
      <c r="E114" s="15"/>
      <c r="F114" s="11"/>
      <c r="G114" s="14"/>
      <c r="H114" s="14"/>
      <c r="I114" s="14"/>
      <c r="J114" s="14"/>
      <c r="K114" s="11"/>
      <c r="L114" s="11"/>
    </row>
    <row r="115" spans="1:12" ht="18.2" customHeight="1" x14ac:dyDescent="0.25">
      <c r="A115" s="15"/>
      <c r="B115" s="15"/>
      <c r="C115" s="15"/>
      <c r="D115" s="15"/>
      <c r="E115" s="15"/>
      <c r="F115" s="11"/>
      <c r="G115" s="14"/>
      <c r="H115" s="14"/>
      <c r="I115" s="14"/>
      <c r="J115" s="14"/>
      <c r="K115" s="11"/>
      <c r="L115" s="11"/>
    </row>
    <row r="116" spans="1:12" ht="18.2" customHeight="1" x14ac:dyDescent="0.25">
      <c r="A116" s="15"/>
      <c r="B116" s="15"/>
      <c r="C116" s="15"/>
      <c r="D116" s="15"/>
      <c r="E116" s="15"/>
      <c r="F116" s="5" t="s">
        <v>18</v>
      </c>
      <c r="G116" s="6">
        <f>SUM(H116:J116)</f>
        <v>0</v>
      </c>
      <c r="H116" s="6">
        <f t="shared" ref="H116:J117" si="4">SUM(H121,H126,H131,H136)</f>
        <v>0</v>
      </c>
      <c r="I116" s="6">
        <f t="shared" si="4"/>
        <v>0</v>
      </c>
      <c r="J116" s="6">
        <f t="shared" si="4"/>
        <v>0</v>
      </c>
      <c r="K116" s="11"/>
      <c r="L116" s="11"/>
    </row>
    <row r="117" spans="1:12" ht="18.2" customHeight="1" x14ac:dyDescent="0.25">
      <c r="A117" s="15"/>
      <c r="B117" s="15"/>
      <c r="C117" s="15"/>
      <c r="D117" s="15"/>
      <c r="E117" s="15"/>
      <c r="F117" s="5" t="s">
        <v>19</v>
      </c>
      <c r="G117" s="6">
        <f>SUM(H117:J117)</f>
        <v>37530.895499999999</v>
      </c>
      <c r="H117" s="6">
        <f t="shared" si="4"/>
        <v>25904.865579999998</v>
      </c>
      <c r="I117" s="6">
        <f t="shared" si="4"/>
        <v>11626.029919999999</v>
      </c>
      <c r="J117" s="6">
        <f t="shared" si="4"/>
        <v>0</v>
      </c>
      <c r="K117" s="11"/>
      <c r="L117" s="11"/>
    </row>
    <row r="118" spans="1:12" ht="18.2" customHeight="1" x14ac:dyDescent="0.25">
      <c r="A118" s="12">
        <v>1</v>
      </c>
      <c r="B118" s="13" t="s">
        <v>43</v>
      </c>
      <c r="C118" s="13" t="s">
        <v>44</v>
      </c>
      <c r="D118" s="13" t="s">
        <v>22</v>
      </c>
      <c r="E118" s="13" t="s">
        <v>23</v>
      </c>
      <c r="F118" s="11" t="s">
        <v>17</v>
      </c>
      <c r="G118" s="14">
        <f>SUM(G121:G122)</f>
        <v>7969.5755600000002</v>
      </c>
      <c r="H118" s="14">
        <f>SUM(H121:H122)</f>
        <v>0</v>
      </c>
      <c r="I118" s="14">
        <f>SUM(I121:I122)</f>
        <v>7969.5755600000002</v>
      </c>
      <c r="J118" s="14">
        <f>SUM(J121:J122)</f>
        <v>0</v>
      </c>
      <c r="K118" s="10" t="s">
        <v>31</v>
      </c>
      <c r="L118" s="11" t="s">
        <v>31</v>
      </c>
    </row>
    <row r="119" spans="1:12" ht="18.2" customHeight="1" x14ac:dyDescent="0.25">
      <c r="A119" s="12"/>
      <c r="B119" s="13"/>
      <c r="C119" s="13"/>
      <c r="D119" s="13"/>
      <c r="E119" s="13"/>
      <c r="F119" s="11"/>
      <c r="G119" s="14"/>
      <c r="H119" s="14"/>
      <c r="I119" s="14"/>
      <c r="J119" s="14"/>
      <c r="K119" s="10"/>
      <c r="L119" s="11"/>
    </row>
    <row r="120" spans="1:12" ht="18.2" customHeight="1" x14ac:dyDescent="0.25">
      <c r="A120" s="12"/>
      <c r="B120" s="13"/>
      <c r="C120" s="13"/>
      <c r="D120" s="13"/>
      <c r="E120" s="13"/>
      <c r="F120" s="11"/>
      <c r="G120" s="14"/>
      <c r="H120" s="14"/>
      <c r="I120" s="14"/>
      <c r="J120" s="14"/>
      <c r="K120" s="10"/>
      <c r="L120" s="11"/>
    </row>
    <row r="121" spans="1:12" ht="18.2" customHeight="1" x14ac:dyDescent="0.25">
      <c r="A121" s="12"/>
      <c r="B121" s="13"/>
      <c r="C121" s="13"/>
      <c r="D121" s="13"/>
      <c r="E121" s="13"/>
      <c r="F121" s="5" t="s">
        <v>18</v>
      </c>
      <c r="G121" s="6">
        <f>SUM(H121:J121)</f>
        <v>0</v>
      </c>
      <c r="H121" s="6">
        <v>0</v>
      </c>
      <c r="I121" s="6">
        <v>0</v>
      </c>
      <c r="J121" s="6">
        <v>0</v>
      </c>
      <c r="K121" s="10"/>
      <c r="L121" s="11"/>
    </row>
    <row r="122" spans="1:12" ht="18.2" customHeight="1" x14ac:dyDescent="0.25">
      <c r="A122" s="12"/>
      <c r="B122" s="13"/>
      <c r="C122" s="13"/>
      <c r="D122" s="13"/>
      <c r="E122" s="13"/>
      <c r="F122" s="5" t="s">
        <v>19</v>
      </c>
      <c r="G122" s="6">
        <f>SUM(H122:J122)</f>
        <v>7969.5755600000002</v>
      </c>
      <c r="H122" s="6">
        <v>0</v>
      </c>
      <c r="I122" s="6">
        <v>7969.5755600000002</v>
      </c>
      <c r="J122" s="6">
        <v>0</v>
      </c>
      <c r="K122" s="10"/>
      <c r="L122" s="11"/>
    </row>
    <row r="123" spans="1:12" ht="18.2" customHeight="1" x14ac:dyDescent="0.25">
      <c r="A123" s="12">
        <v>2</v>
      </c>
      <c r="B123" s="13" t="s">
        <v>43</v>
      </c>
      <c r="C123" s="13" t="s">
        <v>45</v>
      </c>
      <c r="D123" s="13" t="s">
        <v>22</v>
      </c>
      <c r="E123" s="13" t="s">
        <v>23</v>
      </c>
      <c r="F123" s="11" t="s">
        <v>17</v>
      </c>
      <c r="G123" s="14">
        <f>SUM(G126:G127)</f>
        <v>9071.4092199999996</v>
      </c>
      <c r="H123" s="14">
        <f>SUM(H126:H127)</f>
        <v>8888.3676400000004</v>
      </c>
      <c r="I123" s="14">
        <f>SUM(I126:I127)</f>
        <v>183.04158000000001</v>
      </c>
      <c r="J123" s="14">
        <f>SUM(J126:J127)</f>
        <v>0</v>
      </c>
      <c r="K123" s="10">
        <v>404016.71</v>
      </c>
      <c r="L123" s="11">
        <v>89</v>
      </c>
    </row>
    <row r="124" spans="1:12" ht="18.2" customHeight="1" x14ac:dyDescent="0.25">
      <c r="A124" s="12"/>
      <c r="B124" s="13"/>
      <c r="C124" s="13"/>
      <c r="D124" s="13"/>
      <c r="E124" s="13"/>
      <c r="F124" s="11"/>
      <c r="G124" s="14"/>
      <c r="H124" s="14"/>
      <c r="I124" s="14"/>
      <c r="J124" s="14"/>
      <c r="K124" s="10"/>
      <c r="L124" s="11"/>
    </row>
    <row r="125" spans="1:12" ht="18.2" customHeight="1" x14ac:dyDescent="0.25">
      <c r="A125" s="12"/>
      <c r="B125" s="13"/>
      <c r="C125" s="13"/>
      <c r="D125" s="13"/>
      <c r="E125" s="13"/>
      <c r="F125" s="11"/>
      <c r="G125" s="14"/>
      <c r="H125" s="14"/>
      <c r="I125" s="14"/>
      <c r="J125" s="14"/>
      <c r="K125" s="10"/>
      <c r="L125" s="11"/>
    </row>
    <row r="126" spans="1:12" ht="18.2" customHeight="1" x14ac:dyDescent="0.25">
      <c r="A126" s="12"/>
      <c r="B126" s="13"/>
      <c r="C126" s="13"/>
      <c r="D126" s="13"/>
      <c r="E126" s="13"/>
      <c r="F126" s="5" t="s">
        <v>18</v>
      </c>
      <c r="G126" s="6">
        <f>SUM(H126:J126)</f>
        <v>0</v>
      </c>
      <c r="H126" s="6">
        <v>0</v>
      </c>
      <c r="I126" s="6">
        <v>0</v>
      </c>
      <c r="J126" s="6">
        <v>0</v>
      </c>
      <c r="K126" s="10"/>
      <c r="L126" s="11"/>
    </row>
    <row r="127" spans="1:12" ht="18.2" customHeight="1" x14ac:dyDescent="0.25">
      <c r="A127" s="12"/>
      <c r="B127" s="13"/>
      <c r="C127" s="13"/>
      <c r="D127" s="13"/>
      <c r="E127" s="13"/>
      <c r="F127" s="5" t="s">
        <v>19</v>
      </c>
      <c r="G127" s="6">
        <f>SUM(H127:J127)</f>
        <v>9071.4092199999996</v>
      </c>
      <c r="H127" s="6">
        <v>8888.3676400000004</v>
      </c>
      <c r="I127" s="6">
        <v>183.04158000000001</v>
      </c>
      <c r="J127" s="6">
        <v>0</v>
      </c>
      <c r="K127" s="10"/>
      <c r="L127" s="11"/>
    </row>
    <row r="128" spans="1:12" ht="18.2" customHeight="1" x14ac:dyDescent="0.25">
      <c r="A128" s="12">
        <v>3</v>
      </c>
      <c r="B128" s="13" t="s">
        <v>43</v>
      </c>
      <c r="C128" s="13" t="s">
        <v>46</v>
      </c>
      <c r="D128" s="13" t="s">
        <v>22</v>
      </c>
      <c r="E128" s="13" t="s">
        <v>23</v>
      </c>
      <c r="F128" s="11" t="s">
        <v>17</v>
      </c>
      <c r="G128" s="14">
        <f>SUM(G131:G132)</f>
        <v>4992.6166000000003</v>
      </c>
      <c r="H128" s="14">
        <f>SUM(H131:H132)</f>
        <v>4893.19794</v>
      </c>
      <c r="I128" s="14">
        <f>SUM(I131:I132)</f>
        <v>99.418660000000003</v>
      </c>
      <c r="J128" s="14">
        <f>SUM(J131:J132)</f>
        <v>0</v>
      </c>
      <c r="K128" s="10">
        <v>349514.14</v>
      </c>
      <c r="L128" s="11">
        <v>79</v>
      </c>
    </row>
    <row r="129" spans="1:12" ht="18.2" customHeight="1" x14ac:dyDescent="0.25">
      <c r="A129" s="12"/>
      <c r="B129" s="13"/>
      <c r="C129" s="13"/>
      <c r="D129" s="13"/>
      <c r="E129" s="13"/>
      <c r="F129" s="11"/>
      <c r="G129" s="14"/>
      <c r="H129" s="14"/>
      <c r="I129" s="14"/>
      <c r="J129" s="14"/>
      <c r="K129" s="10"/>
      <c r="L129" s="11"/>
    </row>
    <row r="130" spans="1:12" ht="18.2" customHeight="1" x14ac:dyDescent="0.25">
      <c r="A130" s="12"/>
      <c r="B130" s="13"/>
      <c r="C130" s="13"/>
      <c r="D130" s="13"/>
      <c r="E130" s="13"/>
      <c r="F130" s="11"/>
      <c r="G130" s="14"/>
      <c r="H130" s="14"/>
      <c r="I130" s="14"/>
      <c r="J130" s="14"/>
      <c r="K130" s="10"/>
      <c r="L130" s="11"/>
    </row>
    <row r="131" spans="1:12" ht="18.2" customHeight="1" x14ac:dyDescent="0.25">
      <c r="A131" s="12"/>
      <c r="B131" s="13"/>
      <c r="C131" s="13"/>
      <c r="D131" s="13"/>
      <c r="E131" s="13"/>
      <c r="F131" s="5" t="s">
        <v>18</v>
      </c>
      <c r="G131" s="6">
        <f>SUM(H131:J131)</f>
        <v>0</v>
      </c>
      <c r="H131" s="6">
        <v>0</v>
      </c>
      <c r="I131" s="6">
        <v>0</v>
      </c>
      <c r="J131" s="6">
        <v>0</v>
      </c>
      <c r="K131" s="10"/>
      <c r="L131" s="11"/>
    </row>
    <row r="132" spans="1:12" ht="18.2" customHeight="1" x14ac:dyDescent="0.25">
      <c r="A132" s="12"/>
      <c r="B132" s="13"/>
      <c r="C132" s="13"/>
      <c r="D132" s="13"/>
      <c r="E132" s="13"/>
      <c r="F132" s="5" t="s">
        <v>19</v>
      </c>
      <c r="G132" s="6">
        <f>SUM(H132:J132)</f>
        <v>4992.6166000000003</v>
      </c>
      <c r="H132" s="6">
        <v>4893.19794</v>
      </c>
      <c r="I132" s="6">
        <v>99.418660000000003</v>
      </c>
      <c r="J132" s="6">
        <v>0</v>
      </c>
      <c r="K132" s="10"/>
      <c r="L132" s="11"/>
    </row>
    <row r="133" spans="1:12" ht="18.2" customHeight="1" x14ac:dyDescent="0.25">
      <c r="A133" s="12">
        <v>4</v>
      </c>
      <c r="B133" s="13" t="s">
        <v>43</v>
      </c>
      <c r="C133" s="13" t="s">
        <v>47</v>
      </c>
      <c r="D133" s="13" t="s">
        <v>22</v>
      </c>
      <c r="E133" s="13" t="s">
        <v>23</v>
      </c>
      <c r="F133" s="11" t="s">
        <v>17</v>
      </c>
      <c r="G133" s="14">
        <f>SUM(G136:G137)</f>
        <v>15497.294119999999</v>
      </c>
      <c r="H133" s="14">
        <f>SUM(H136:H137)</f>
        <v>12123.3</v>
      </c>
      <c r="I133" s="14">
        <f>SUM(I136:I137)</f>
        <v>3373.9941199999998</v>
      </c>
      <c r="J133" s="14">
        <f>SUM(J136:J137)</f>
        <v>0</v>
      </c>
      <c r="K133" s="10">
        <v>606165</v>
      </c>
      <c r="L133" s="11">
        <v>114</v>
      </c>
    </row>
    <row r="134" spans="1:12" ht="18.2" customHeight="1" x14ac:dyDescent="0.25">
      <c r="A134" s="12"/>
      <c r="B134" s="13"/>
      <c r="C134" s="13"/>
      <c r="D134" s="13"/>
      <c r="E134" s="13"/>
      <c r="F134" s="11"/>
      <c r="G134" s="14"/>
      <c r="H134" s="14"/>
      <c r="I134" s="14"/>
      <c r="J134" s="14"/>
      <c r="K134" s="10"/>
      <c r="L134" s="11"/>
    </row>
    <row r="135" spans="1:12" ht="18.2" customHeight="1" x14ac:dyDescent="0.25">
      <c r="A135" s="12"/>
      <c r="B135" s="13"/>
      <c r="C135" s="13"/>
      <c r="D135" s="13"/>
      <c r="E135" s="13"/>
      <c r="F135" s="11"/>
      <c r="G135" s="14"/>
      <c r="H135" s="14"/>
      <c r="I135" s="14"/>
      <c r="J135" s="14"/>
      <c r="K135" s="10"/>
      <c r="L135" s="11"/>
    </row>
    <row r="136" spans="1:12" ht="18.2" customHeight="1" x14ac:dyDescent="0.25">
      <c r="A136" s="12"/>
      <c r="B136" s="13"/>
      <c r="C136" s="13"/>
      <c r="D136" s="13"/>
      <c r="E136" s="13"/>
      <c r="F136" s="5" t="s">
        <v>18</v>
      </c>
      <c r="G136" s="6">
        <f>SUM(H136:J136)</f>
        <v>0</v>
      </c>
      <c r="H136" s="6">
        <v>0</v>
      </c>
      <c r="I136" s="6">
        <v>0</v>
      </c>
      <c r="J136" s="6">
        <v>0</v>
      </c>
      <c r="K136" s="10"/>
      <c r="L136" s="11"/>
    </row>
    <row r="137" spans="1:12" ht="18.2" customHeight="1" x14ac:dyDescent="0.25">
      <c r="A137" s="12"/>
      <c r="B137" s="13"/>
      <c r="C137" s="13"/>
      <c r="D137" s="13"/>
      <c r="E137" s="13"/>
      <c r="F137" s="5" t="s">
        <v>19</v>
      </c>
      <c r="G137" s="6">
        <f>SUM(H137:J137)</f>
        <v>15497.294119999999</v>
      </c>
      <c r="H137" s="6">
        <v>12123.3</v>
      </c>
      <c r="I137" s="6">
        <v>3373.9941199999998</v>
      </c>
      <c r="J137" s="6">
        <v>0</v>
      </c>
      <c r="K137" s="10"/>
      <c r="L137" s="11"/>
    </row>
    <row r="138" spans="1:12" ht="18.2" customHeight="1" x14ac:dyDescent="0.25">
      <c r="A138" s="15" t="s">
        <v>198</v>
      </c>
      <c r="B138" s="15"/>
      <c r="C138" s="15"/>
      <c r="D138" s="15"/>
      <c r="E138" s="15"/>
      <c r="F138" s="11" t="s">
        <v>17</v>
      </c>
      <c r="G138" s="14">
        <f>SUM(G141:G142)</f>
        <v>48994.676169999999</v>
      </c>
      <c r="H138" s="14">
        <f>SUM(H143,H148,H153,H158,H163,H168,H173)</f>
        <v>47262.775119999998</v>
      </c>
      <c r="I138" s="14">
        <f>SUM(I143,I148,I153,I158,I163,I168,I173)</f>
        <v>1731.9010499999999</v>
      </c>
      <c r="J138" s="14">
        <f>SUM(J143,J148,J153,J158,J163,J168,J173)</f>
        <v>0</v>
      </c>
      <c r="K138" s="11" t="str">
        <f>IF(H142=0,"-","")</f>
        <v/>
      </c>
      <c r="L138" s="11" t="str">
        <f>IF(H142=0,"-","")</f>
        <v/>
      </c>
    </row>
    <row r="139" spans="1:12" ht="18.2" customHeight="1" x14ac:dyDescent="0.25">
      <c r="A139" s="15"/>
      <c r="B139" s="15"/>
      <c r="C139" s="15"/>
      <c r="D139" s="15"/>
      <c r="E139" s="15"/>
      <c r="F139" s="11"/>
      <c r="G139" s="14"/>
      <c r="H139" s="14"/>
      <c r="I139" s="14"/>
      <c r="J139" s="14"/>
      <c r="K139" s="11"/>
      <c r="L139" s="11"/>
    </row>
    <row r="140" spans="1:12" ht="18.2" customHeight="1" x14ac:dyDescent="0.25">
      <c r="A140" s="15"/>
      <c r="B140" s="15"/>
      <c r="C140" s="15"/>
      <c r="D140" s="15"/>
      <c r="E140" s="15"/>
      <c r="F140" s="11"/>
      <c r="G140" s="14"/>
      <c r="H140" s="14"/>
      <c r="I140" s="14"/>
      <c r="J140" s="14"/>
      <c r="K140" s="11"/>
      <c r="L140" s="11"/>
    </row>
    <row r="141" spans="1:12" ht="18.2" customHeight="1" x14ac:dyDescent="0.25">
      <c r="A141" s="15"/>
      <c r="B141" s="15"/>
      <c r="C141" s="15"/>
      <c r="D141" s="15"/>
      <c r="E141" s="15"/>
      <c r="F141" s="5" t="s">
        <v>18</v>
      </c>
      <c r="G141" s="6">
        <f>SUM(H141:J141)</f>
        <v>0</v>
      </c>
      <c r="H141" s="6">
        <f t="shared" ref="H141:J142" si="5">SUM(H146,H151,H156,H161,H166,H171,H176)</f>
        <v>0</v>
      </c>
      <c r="I141" s="6">
        <f t="shared" si="5"/>
        <v>0</v>
      </c>
      <c r="J141" s="6">
        <f t="shared" si="5"/>
        <v>0</v>
      </c>
      <c r="K141" s="11"/>
      <c r="L141" s="11"/>
    </row>
    <row r="142" spans="1:12" ht="18.2" customHeight="1" x14ac:dyDescent="0.25">
      <c r="A142" s="15"/>
      <c r="B142" s="15"/>
      <c r="C142" s="15"/>
      <c r="D142" s="15"/>
      <c r="E142" s="15"/>
      <c r="F142" s="5" t="s">
        <v>19</v>
      </c>
      <c r="G142" s="6">
        <f>SUM(H142:J142)</f>
        <v>48994.676169999999</v>
      </c>
      <c r="H142" s="6">
        <f t="shared" si="5"/>
        <v>47262.775119999998</v>
      </c>
      <c r="I142" s="6">
        <f t="shared" si="5"/>
        <v>1731.9010499999999</v>
      </c>
      <c r="J142" s="6">
        <f t="shared" si="5"/>
        <v>0</v>
      </c>
      <c r="K142" s="11"/>
      <c r="L142" s="11"/>
    </row>
    <row r="143" spans="1:12" ht="18.2" customHeight="1" x14ac:dyDescent="0.25">
      <c r="A143" s="12">
        <v>1</v>
      </c>
      <c r="B143" s="13" t="s">
        <v>48</v>
      </c>
      <c r="C143" s="13" t="s">
        <v>49</v>
      </c>
      <c r="D143" s="13" t="s">
        <v>22</v>
      </c>
      <c r="E143" s="13" t="s">
        <v>28</v>
      </c>
      <c r="F143" s="11" t="s">
        <v>17</v>
      </c>
      <c r="G143" s="14">
        <f>SUM(G146:G147)</f>
        <v>9234.9392700000008</v>
      </c>
      <c r="H143" s="14">
        <f>SUM(H146:H147)</f>
        <v>8954.4556100000009</v>
      </c>
      <c r="I143" s="14">
        <f>SUM(I146:I147)</f>
        <v>280.48365999999999</v>
      </c>
      <c r="J143" s="14">
        <f>SUM(J146:J147)</f>
        <v>0</v>
      </c>
      <c r="K143" s="10">
        <v>526732.68000000005</v>
      </c>
      <c r="L143" s="11">
        <v>102</v>
      </c>
    </row>
    <row r="144" spans="1:12" ht="18.2" customHeight="1" x14ac:dyDescent="0.25">
      <c r="A144" s="12"/>
      <c r="B144" s="13"/>
      <c r="C144" s="13"/>
      <c r="D144" s="13"/>
      <c r="E144" s="13"/>
      <c r="F144" s="11"/>
      <c r="G144" s="14"/>
      <c r="H144" s="14"/>
      <c r="I144" s="14"/>
      <c r="J144" s="14"/>
      <c r="K144" s="10"/>
      <c r="L144" s="11"/>
    </row>
    <row r="145" spans="1:12" ht="18.2" customHeight="1" x14ac:dyDescent="0.25">
      <c r="A145" s="12"/>
      <c r="B145" s="13"/>
      <c r="C145" s="13"/>
      <c r="D145" s="13"/>
      <c r="E145" s="13"/>
      <c r="F145" s="11"/>
      <c r="G145" s="14"/>
      <c r="H145" s="14"/>
      <c r="I145" s="14"/>
      <c r="J145" s="14"/>
      <c r="K145" s="10"/>
      <c r="L145" s="11"/>
    </row>
    <row r="146" spans="1:12" ht="18.2" customHeight="1" x14ac:dyDescent="0.25">
      <c r="A146" s="12"/>
      <c r="B146" s="13"/>
      <c r="C146" s="13"/>
      <c r="D146" s="13"/>
      <c r="E146" s="13"/>
      <c r="F146" s="5" t="s">
        <v>18</v>
      </c>
      <c r="G146" s="6">
        <f>SUM(H146:J146)</f>
        <v>0</v>
      </c>
      <c r="H146" s="6">
        <v>0</v>
      </c>
      <c r="I146" s="6">
        <v>0</v>
      </c>
      <c r="J146" s="6">
        <v>0</v>
      </c>
      <c r="K146" s="10"/>
      <c r="L146" s="11"/>
    </row>
    <row r="147" spans="1:12" ht="18.2" customHeight="1" x14ac:dyDescent="0.25">
      <c r="A147" s="12"/>
      <c r="B147" s="13"/>
      <c r="C147" s="13"/>
      <c r="D147" s="13"/>
      <c r="E147" s="13"/>
      <c r="F147" s="5" t="s">
        <v>19</v>
      </c>
      <c r="G147" s="6">
        <f>SUM(H147:J147)</f>
        <v>9234.9392700000008</v>
      </c>
      <c r="H147" s="6">
        <v>8954.4556100000009</v>
      </c>
      <c r="I147" s="6">
        <v>280.48365999999999</v>
      </c>
      <c r="J147" s="6">
        <v>0</v>
      </c>
      <c r="K147" s="10"/>
      <c r="L147" s="11"/>
    </row>
    <row r="148" spans="1:12" ht="18.2" customHeight="1" x14ac:dyDescent="0.25">
      <c r="A148" s="12">
        <v>2</v>
      </c>
      <c r="B148" s="13" t="s">
        <v>48</v>
      </c>
      <c r="C148" s="13" t="s">
        <v>50</v>
      </c>
      <c r="D148" s="13" t="s">
        <v>22</v>
      </c>
      <c r="E148" s="13" t="s">
        <v>28</v>
      </c>
      <c r="F148" s="11" t="s">
        <v>17</v>
      </c>
      <c r="G148" s="14">
        <f>SUM(G151:G152)</f>
        <v>9785.7835099999993</v>
      </c>
      <c r="H148" s="14">
        <f>SUM(H151:H152)</f>
        <v>9591.0455099999999</v>
      </c>
      <c r="I148" s="14">
        <f>SUM(I151:I152)</f>
        <v>194.738</v>
      </c>
      <c r="J148" s="14">
        <f>SUM(J151:J152)</f>
        <v>0</v>
      </c>
      <c r="K148" s="10">
        <v>564179.15</v>
      </c>
      <c r="L148" s="11">
        <v>106</v>
      </c>
    </row>
    <row r="149" spans="1:12" ht="18.2" customHeight="1" x14ac:dyDescent="0.25">
      <c r="A149" s="12"/>
      <c r="B149" s="13"/>
      <c r="C149" s="13"/>
      <c r="D149" s="13"/>
      <c r="E149" s="13"/>
      <c r="F149" s="11"/>
      <c r="G149" s="14"/>
      <c r="H149" s="14"/>
      <c r="I149" s="14"/>
      <c r="J149" s="14"/>
      <c r="K149" s="10"/>
      <c r="L149" s="11"/>
    </row>
    <row r="150" spans="1:12" ht="18.2" customHeight="1" x14ac:dyDescent="0.25">
      <c r="A150" s="12"/>
      <c r="B150" s="13"/>
      <c r="C150" s="13"/>
      <c r="D150" s="13"/>
      <c r="E150" s="13"/>
      <c r="F150" s="11"/>
      <c r="G150" s="14"/>
      <c r="H150" s="14"/>
      <c r="I150" s="14"/>
      <c r="J150" s="14"/>
      <c r="K150" s="10"/>
      <c r="L150" s="11"/>
    </row>
    <row r="151" spans="1:12" ht="18.2" customHeight="1" x14ac:dyDescent="0.25">
      <c r="A151" s="12"/>
      <c r="B151" s="13"/>
      <c r="C151" s="13"/>
      <c r="D151" s="13"/>
      <c r="E151" s="13"/>
      <c r="F151" s="5" t="s">
        <v>18</v>
      </c>
      <c r="G151" s="6">
        <f>SUM(H151:J151)</f>
        <v>0</v>
      </c>
      <c r="H151" s="6">
        <v>0</v>
      </c>
      <c r="I151" s="6">
        <v>0</v>
      </c>
      <c r="J151" s="6">
        <v>0</v>
      </c>
      <c r="K151" s="10"/>
      <c r="L151" s="11"/>
    </row>
    <row r="152" spans="1:12" ht="54.75" customHeight="1" x14ac:dyDescent="0.25">
      <c r="A152" s="12"/>
      <c r="B152" s="13"/>
      <c r="C152" s="13"/>
      <c r="D152" s="13"/>
      <c r="E152" s="13"/>
      <c r="F152" s="5" t="s">
        <v>19</v>
      </c>
      <c r="G152" s="6">
        <f>SUM(H152:J152)</f>
        <v>9785.7835099999993</v>
      </c>
      <c r="H152" s="6">
        <v>9591.0455099999999</v>
      </c>
      <c r="I152" s="6">
        <v>194.738</v>
      </c>
      <c r="J152" s="6">
        <v>0</v>
      </c>
      <c r="K152" s="10"/>
      <c r="L152" s="11"/>
    </row>
    <row r="153" spans="1:12" ht="18.2" customHeight="1" x14ac:dyDescent="0.25">
      <c r="A153" s="12">
        <v>3</v>
      </c>
      <c r="B153" s="13" t="s">
        <v>48</v>
      </c>
      <c r="C153" s="13" t="s">
        <v>51</v>
      </c>
      <c r="D153" s="13" t="s">
        <v>22</v>
      </c>
      <c r="E153" s="13" t="s">
        <v>28</v>
      </c>
      <c r="F153" s="11" t="s">
        <v>17</v>
      </c>
      <c r="G153" s="14">
        <f>SUM(G156:G157)</f>
        <v>3812.1302900000001</v>
      </c>
      <c r="H153" s="14">
        <f>SUM(H156:H157)</f>
        <v>3736.25938</v>
      </c>
      <c r="I153" s="14">
        <f>SUM(I156:I157)</f>
        <v>75.870909999999995</v>
      </c>
      <c r="J153" s="14">
        <f>SUM(J156:J157)</f>
        <v>0</v>
      </c>
      <c r="K153" s="10">
        <v>177917.11</v>
      </c>
      <c r="L153" s="11">
        <v>42</v>
      </c>
    </row>
    <row r="154" spans="1:12" ht="18.2" customHeight="1" x14ac:dyDescent="0.25">
      <c r="A154" s="12"/>
      <c r="B154" s="13"/>
      <c r="C154" s="13"/>
      <c r="D154" s="13"/>
      <c r="E154" s="13"/>
      <c r="F154" s="11"/>
      <c r="G154" s="14"/>
      <c r="H154" s="14"/>
      <c r="I154" s="14"/>
      <c r="J154" s="14"/>
      <c r="K154" s="10"/>
      <c r="L154" s="11"/>
    </row>
    <row r="155" spans="1:12" ht="18.2" customHeight="1" x14ac:dyDescent="0.25">
      <c r="A155" s="12"/>
      <c r="B155" s="13"/>
      <c r="C155" s="13"/>
      <c r="D155" s="13"/>
      <c r="E155" s="13"/>
      <c r="F155" s="11"/>
      <c r="G155" s="14"/>
      <c r="H155" s="14"/>
      <c r="I155" s="14"/>
      <c r="J155" s="14"/>
      <c r="K155" s="10"/>
      <c r="L155" s="11"/>
    </row>
    <row r="156" spans="1:12" ht="18.2" customHeight="1" x14ac:dyDescent="0.25">
      <c r="A156" s="12"/>
      <c r="B156" s="13"/>
      <c r="C156" s="13"/>
      <c r="D156" s="13"/>
      <c r="E156" s="13"/>
      <c r="F156" s="5" t="s">
        <v>18</v>
      </c>
      <c r="G156" s="6">
        <f>SUM(H156:J156)</f>
        <v>0</v>
      </c>
      <c r="H156" s="6">
        <v>0</v>
      </c>
      <c r="I156" s="6">
        <v>0</v>
      </c>
      <c r="J156" s="6">
        <v>0</v>
      </c>
      <c r="K156" s="10"/>
      <c r="L156" s="11"/>
    </row>
    <row r="157" spans="1:12" ht="52.5" customHeight="1" x14ac:dyDescent="0.25">
      <c r="A157" s="12"/>
      <c r="B157" s="13"/>
      <c r="C157" s="13"/>
      <c r="D157" s="13"/>
      <c r="E157" s="13"/>
      <c r="F157" s="5" t="s">
        <v>19</v>
      </c>
      <c r="G157" s="6">
        <f>SUM(H157:J157)</f>
        <v>3812.1302900000001</v>
      </c>
      <c r="H157" s="6">
        <v>3736.25938</v>
      </c>
      <c r="I157" s="6">
        <v>75.870909999999995</v>
      </c>
      <c r="J157" s="6">
        <v>0</v>
      </c>
      <c r="K157" s="10"/>
      <c r="L157" s="11"/>
    </row>
    <row r="158" spans="1:12" ht="18.2" customHeight="1" x14ac:dyDescent="0.25">
      <c r="A158" s="12">
        <v>4</v>
      </c>
      <c r="B158" s="13" t="s">
        <v>48</v>
      </c>
      <c r="C158" s="13" t="s">
        <v>52</v>
      </c>
      <c r="D158" s="13" t="s">
        <v>22</v>
      </c>
      <c r="E158" s="13" t="s">
        <v>28</v>
      </c>
      <c r="F158" s="11" t="s">
        <v>17</v>
      </c>
      <c r="G158" s="14">
        <f>SUM(G161:G162)</f>
        <v>5656.5314599999992</v>
      </c>
      <c r="H158" s="14">
        <f>SUM(H161:H162)</f>
        <v>5543.9</v>
      </c>
      <c r="I158" s="14">
        <f>SUM(I161:I162)</f>
        <v>112.63146</v>
      </c>
      <c r="J158" s="14">
        <f>SUM(J161:J162)</f>
        <v>0</v>
      </c>
      <c r="K158" s="10">
        <v>326111.76</v>
      </c>
      <c r="L158" s="11">
        <v>74</v>
      </c>
    </row>
    <row r="159" spans="1:12" ht="18.2" customHeight="1" x14ac:dyDescent="0.25">
      <c r="A159" s="12"/>
      <c r="B159" s="13"/>
      <c r="C159" s="13"/>
      <c r="D159" s="13"/>
      <c r="E159" s="13"/>
      <c r="F159" s="11"/>
      <c r="G159" s="14"/>
      <c r="H159" s="14"/>
      <c r="I159" s="14"/>
      <c r="J159" s="14"/>
      <c r="K159" s="10"/>
      <c r="L159" s="11"/>
    </row>
    <row r="160" spans="1:12" ht="18.2" customHeight="1" x14ac:dyDescent="0.25">
      <c r="A160" s="12"/>
      <c r="B160" s="13"/>
      <c r="C160" s="13"/>
      <c r="D160" s="13"/>
      <c r="E160" s="13"/>
      <c r="F160" s="11"/>
      <c r="G160" s="14"/>
      <c r="H160" s="14"/>
      <c r="I160" s="14"/>
      <c r="J160" s="14"/>
      <c r="K160" s="10"/>
      <c r="L160" s="11"/>
    </row>
    <row r="161" spans="1:12" ht="18.2" customHeight="1" x14ac:dyDescent="0.25">
      <c r="A161" s="12"/>
      <c r="B161" s="13"/>
      <c r="C161" s="13"/>
      <c r="D161" s="13"/>
      <c r="E161" s="13"/>
      <c r="F161" s="5" t="s">
        <v>18</v>
      </c>
      <c r="G161" s="6">
        <f>SUM(H161:J161)</f>
        <v>0</v>
      </c>
      <c r="H161" s="6">
        <v>0</v>
      </c>
      <c r="I161" s="6">
        <v>0</v>
      </c>
      <c r="J161" s="6">
        <v>0</v>
      </c>
      <c r="K161" s="10"/>
      <c r="L161" s="11"/>
    </row>
    <row r="162" spans="1:12" ht="54" customHeight="1" x14ac:dyDescent="0.25">
      <c r="A162" s="12"/>
      <c r="B162" s="13"/>
      <c r="C162" s="13"/>
      <c r="D162" s="13"/>
      <c r="E162" s="13"/>
      <c r="F162" s="5" t="s">
        <v>19</v>
      </c>
      <c r="G162" s="6">
        <f>SUM(H162:J162)</f>
        <v>5656.5314599999992</v>
      </c>
      <c r="H162" s="6">
        <v>5543.9</v>
      </c>
      <c r="I162" s="6">
        <v>112.63146</v>
      </c>
      <c r="J162" s="6">
        <v>0</v>
      </c>
      <c r="K162" s="10"/>
      <c r="L162" s="11"/>
    </row>
    <row r="163" spans="1:12" ht="18.2" customHeight="1" x14ac:dyDescent="0.25">
      <c r="A163" s="12">
        <v>5</v>
      </c>
      <c r="B163" s="13" t="s">
        <v>48</v>
      </c>
      <c r="C163" s="13" t="s">
        <v>53</v>
      </c>
      <c r="D163" s="13" t="s">
        <v>22</v>
      </c>
      <c r="E163" s="13" t="s">
        <v>28</v>
      </c>
      <c r="F163" s="11" t="s">
        <v>17</v>
      </c>
      <c r="G163" s="14">
        <f>SUM(G166:G167)</f>
        <v>6157.1319800000001</v>
      </c>
      <c r="H163" s="14">
        <f>SUM(H166:H167)</f>
        <v>6034.5375400000003</v>
      </c>
      <c r="I163" s="14">
        <f>SUM(I166:I167)</f>
        <v>122.59444000000001</v>
      </c>
      <c r="J163" s="14">
        <f>SUM(J166:J167)</f>
        <v>0</v>
      </c>
      <c r="K163" s="10">
        <v>208087.5</v>
      </c>
      <c r="L163" s="11">
        <v>49</v>
      </c>
    </row>
    <row r="164" spans="1:12" ht="18.2" customHeight="1" x14ac:dyDescent="0.25">
      <c r="A164" s="12"/>
      <c r="B164" s="13"/>
      <c r="C164" s="13"/>
      <c r="D164" s="13"/>
      <c r="E164" s="13"/>
      <c r="F164" s="11"/>
      <c r="G164" s="14"/>
      <c r="H164" s="14"/>
      <c r="I164" s="14"/>
      <c r="J164" s="14"/>
      <c r="K164" s="10"/>
      <c r="L164" s="11"/>
    </row>
    <row r="165" spans="1:12" ht="18.2" customHeight="1" x14ac:dyDescent="0.25">
      <c r="A165" s="12"/>
      <c r="B165" s="13"/>
      <c r="C165" s="13"/>
      <c r="D165" s="13"/>
      <c r="E165" s="13"/>
      <c r="F165" s="11"/>
      <c r="G165" s="14"/>
      <c r="H165" s="14"/>
      <c r="I165" s="14"/>
      <c r="J165" s="14"/>
      <c r="K165" s="10"/>
      <c r="L165" s="11"/>
    </row>
    <row r="166" spans="1:12" ht="18.2" customHeight="1" x14ac:dyDescent="0.25">
      <c r="A166" s="12"/>
      <c r="B166" s="13"/>
      <c r="C166" s="13"/>
      <c r="D166" s="13"/>
      <c r="E166" s="13"/>
      <c r="F166" s="5" t="s">
        <v>18</v>
      </c>
      <c r="G166" s="6">
        <f>SUM(H166:J166)</f>
        <v>0</v>
      </c>
      <c r="H166" s="6">
        <v>0</v>
      </c>
      <c r="I166" s="6">
        <v>0</v>
      </c>
      <c r="J166" s="6">
        <v>0</v>
      </c>
      <c r="K166" s="10"/>
      <c r="L166" s="11"/>
    </row>
    <row r="167" spans="1:12" ht="71.45" customHeight="1" x14ac:dyDescent="0.25">
      <c r="A167" s="12"/>
      <c r="B167" s="13"/>
      <c r="C167" s="13"/>
      <c r="D167" s="13"/>
      <c r="E167" s="13"/>
      <c r="F167" s="5" t="s">
        <v>19</v>
      </c>
      <c r="G167" s="6">
        <f>SUM(H167:J167)</f>
        <v>6157.1319800000001</v>
      </c>
      <c r="H167" s="6">
        <v>6034.5375400000003</v>
      </c>
      <c r="I167" s="6">
        <v>122.59444000000001</v>
      </c>
      <c r="J167" s="6">
        <v>0</v>
      </c>
      <c r="K167" s="10"/>
      <c r="L167" s="11"/>
    </row>
    <row r="168" spans="1:12" ht="18.2" customHeight="1" x14ac:dyDescent="0.25">
      <c r="A168" s="12">
        <v>6</v>
      </c>
      <c r="B168" s="13" t="s">
        <v>48</v>
      </c>
      <c r="C168" s="13" t="s">
        <v>54</v>
      </c>
      <c r="D168" s="13" t="s">
        <v>22</v>
      </c>
      <c r="E168" s="13" t="s">
        <v>28</v>
      </c>
      <c r="F168" s="11" t="s">
        <v>17</v>
      </c>
      <c r="G168" s="14">
        <f>SUM(G171:G172)</f>
        <v>7339.8168300000007</v>
      </c>
      <c r="H168" s="14">
        <f>SUM(H171:H172)</f>
        <v>7193.6770800000004</v>
      </c>
      <c r="I168" s="14">
        <f>SUM(I171:I172)</f>
        <v>146.13974999999999</v>
      </c>
      <c r="J168" s="14">
        <f>SUM(J171:J172)</f>
        <v>0</v>
      </c>
      <c r="K168" s="10">
        <v>399648.73</v>
      </c>
      <c r="L168" s="11">
        <v>87</v>
      </c>
    </row>
    <row r="169" spans="1:12" ht="18.2" customHeight="1" x14ac:dyDescent="0.25">
      <c r="A169" s="12"/>
      <c r="B169" s="13"/>
      <c r="C169" s="13"/>
      <c r="D169" s="13"/>
      <c r="E169" s="13"/>
      <c r="F169" s="11"/>
      <c r="G169" s="14"/>
      <c r="H169" s="14"/>
      <c r="I169" s="14"/>
      <c r="J169" s="14"/>
      <c r="K169" s="10"/>
      <c r="L169" s="11"/>
    </row>
    <row r="170" spans="1:12" ht="18.2" customHeight="1" x14ac:dyDescent="0.25">
      <c r="A170" s="12"/>
      <c r="B170" s="13"/>
      <c r="C170" s="13"/>
      <c r="D170" s="13"/>
      <c r="E170" s="13"/>
      <c r="F170" s="11"/>
      <c r="G170" s="14"/>
      <c r="H170" s="14"/>
      <c r="I170" s="14"/>
      <c r="J170" s="14"/>
      <c r="K170" s="10"/>
      <c r="L170" s="11"/>
    </row>
    <row r="171" spans="1:12" ht="18.2" customHeight="1" x14ac:dyDescent="0.25">
      <c r="A171" s="12"/>
      <c r="B171" s="13"/>
      <c r="C171" s="13"/>
      <c r="D171" s="13"/>
      <c r="E171" s="13"/>
      <c r="F171" s="5" t="s">
        <v>18</v>
      </c>
      <c r="G171" s="6">
        <f>SUM(H171:J171)</f>
        <v>0</v>
      </c>
      <c r="H171" s="6">
        <v>0</v>
      </c>
      <c r="I171" s="6">
        <v>0</v>
      </c>
      <c r="J171" s="6">
        <v>0</v>
      </c>
      <c r="K171" s="10"/>
      <c r="L171" s="11"/>
    </row>
    <row r="172" spans="1:12" ht="45.75" customHeight="1" x14ac:dyDescent="0.25">
      <c r="A172" s="12"/>
      <c r="B172" s="13"/>
      <c r="C172" s="13"/>
      <c r="D172" s="13"/>
      <c r="E172" s="13"/>
      <c r="F172" s="5" t="s">
        <v>19</v>
      </c>
      <c r="G172" s="6">
        <f>SUM(H172:J172)</f>
        <v>7339.8168300000007</v>
      </c>
      <c r="H172" s="6">
        <v>7193.6770800000004</v>
      </c>
      <c r="I172" s="6">
        <v>146.13974999999999</v>
      </c>
      <c r="J172" s="6">
        <v>0</v>
      </c>
      <c r="K172" s="10"/>
      <c r="L172" s="11"/>
    </row>
    <row r="173" spans="1:12" ht="18.2" customHeight="1" x14ac:dyDescent="0.25">
      <c r="A173" s="12">
        <v>7</v>
      </c>
      <c r="B173" s="13" t="s">
        <v>48</v>
      </c>
      <c r="C173" s="13" t="s">
        <v>55</v>
      </c>
      <c r="D173" s="13" t="s">
        <v>22</v>
      </c>
      <c r="E173" s="13" t="s">
        <v>28</v>
      </c>
      <c r="F173" s="11" t="s">
        <v>17</v>
      </c>
      <c r="G173" s="14">
        <f>SUM(G176:G177)</f>
        <v>7008.3428299999996</v>
      </c>
      <c r="H173" s="14">
        <f>SUM(H176:H177)</f>
        <v>6208.9</v>
      </c>
      <c r="I173" s="14">
        <f>SUM(I176:I177)</f>
        <v>799.44282999999996</v>
      </c>
      <c r="J173" s="14">
        <f>SUM(J176:J177)</f>
        <v>0</v>
      </c>
      <c r="K173" s="10">
        <v>310445</v>
      </c>
      <c r="L173" s="11">
        <v>69</v>
      </c>
    </row>
    <row r="174" spans="1:12" ht="18.2" customHeight="1" x14ac:dyDescent="0.25">
      <c r="A174" s="12"/>
      <c r="B174" s="13"/>
      <c r="C174" s="13"/>
      <c r="D174" s="13"/>
      <c r="E174" s="13"/>
      <c r="F174" s="11"/>
      <c r="G174" s="14"/>
      <c r="H174" s="14"/>
      <c r="I174" s="14"/>
      <c r="J174" s="14"/>
      <c r="K174" s="10"/>
      <c r="L174" s="11"/>
    </row>
    <row r="175" spans="1:12" ht="18.2" customHeight="1" x14ac:dyDescent="0.25">
      <c r="A175" s="12"/>
      <c r="B175" s="13"/>
      <c r="C175" s="13"/>
      <c r="D175" s="13"/>
      <c r="E175" s="13"/>
      <c r="F175" s="11"/>
      <c r="G175" s="14"/>
      <c r="H175" s="14"/>
      <c r="I175" s="14"/>
      <c r="J175" s="14"/>
      <c r="K175" s="10"/>
      <c r="L175" s="11"/>
    </row>
    <row r="176" spans="1:12" ht="18.2" customHeight="1" x14ac:dyDescent="0.25">
      <c r="A176" s="12"/>
      <c r="B176" s="13"/>
      <c r="C176" s="13"/>
      <c r="D176" s="13"/>
      <c r="E176" s="13"/>
      <c r="F176" s="5" t="s">
        <v>18</v>
      </c>
      <c r="G176" s="6">
        <f>SUM(H176:J176)</f>
        <v>0</v>
      </c>
      <c r="H176" s="6">
        <v>0</v>
      </c>
      <c r="I176" s="6">
        <v>0</v>
      </c>
      <c r="J176" s="6">
        <v>0</v>
      </c>
      <c r="K176" s="10"/>
      <c r="L176" s="11"/>
    </row>
    <row r="177" spans="1:12" ht="67.7" customHeight="1" x14ac:dyDescent="0.25">
      <c r="A177" s="12"/>
      <c r="B177" s="13"/>
      <c r="C177" s="13"/>
      <c r="D177" s="13"/>
      <c r="E177" s="13"/>
      <c r="F177" s="5" t="s">
        <v>19</v>
      </c>
      <c r="G177" s="6">
        <f>SUM(H177:J177)</f>
        <v>7008.3428299999996</v>
      </c>
      <c r="H177" s="6">
        <v>6208.9</v>
      </c>
      <c r="I177" s="6">
        <v>799.44282999999996</v>
      </c>
      <c r="J177" s="6">
        <v>0</v>
      </c>
      <c r="K177" s="10"/>
      <c r="L177" s="11"/>
    </row>
    <row r="178" spans="1:12" ht="18.2" customHeight="1" x14ac:dyDescent="0.25">
      <c r="A178" s="15" t="s">
        <v>199</v>
      </c>
      <c r="B178" s="15"/>
      <c r="C178" s="15"/>
      <c r="D178" s="15"/>
      <c r="E178" s="15"/>
      <c r="F178" s="11" t="s">
        <v>17</v>
      </c>
      <c r="G178" s="14">
        <f>SUM(G181:G182)</f>
        <v>57709.488240000006</v>
      </c>
      <c r="H178" s="14">
        <f>SUM(H183,H188)</f>
        <v>56561.011270000003</v>
      </c>
      <c r="I178" s="14">
        <f>SUM(I183,I188)</f>
        <v>1148.4769699999999</v>
      </c>
      <c r="J178" s="14">
        <f>SUM(J183,J188)</f>
        <v>0</v>
      </c>
      <c r="K178" s="11" t="str">
        <f>IF(H182=0,"-","")</f>
        <v/>
      </c>
      <c r="L178" s="11" t="str">
        <f>IF(H182=0,"-","")</f>
        <v/>
      </c>
    </row>
    <row r="179" spans="1:12" ht="18.2" customHeight="1" x14ac:dyDescent="0.25">
      <c r="A179" s="15"/>
      <c r="B179" s="15"/>
      <c r="C179" s="15"/>
      <c r="D179" s="15"/>
      <c r="E179" s="15"/>
      <c r="F179" s="11"/>
      <c r="G179" s="14"/>
      <c r="H179" s="14"/>
      <c r="I179" s="14"/>
      <c r="J179" s="14"/>
      <c r="K179" s="11"/>
      <c r="L179" s="11"/>
    </row>
    <row r="180" spans="1:12" ht="18.2" customHeight="1" x14ac:dyDescent="0.25">
      <c r="A180" s="15"/>
      <c r="B180" s="15"/>
      <c r="C180" s="15"/>
      <c r="D180" s="15"/>
      <c r="E180" s="15"/>
      <c r="F180" s="11"/>
      <c r="G180" s="14"/>
      <c r="H180" s="14"/>
      <c r="I180" s="14"/>
      <c r="J180" s="14"/>
      <c r="K180" s="11"/>
      <c r="L180" s="11"/>
    </row>
    <row r="181" spans="1:12" ht="18.2" customHeight="1" x14ac:dyDescent="0.25">
      <c r="A181" s="15"/>
      <c r="B181" s="15"/>
      <c r="C181" s="15"/>
      <c r="D181" s="15"/>
      <c r="E181" s="15"/>
      <c r="F181" s="5" t="s">
        <v>18</v>
      </c>
      <c r="G181" s="6">
        <f>SUM(H181:J181)</f>
        <v>0</v>
      </c>
      <c r="H181" s="6">
        <f t="shared" ref="H181:J182" si="6">SUM(H186,H191)</f>
        <v>0</v>
      </c>
      <c r="I181" s="6">
        <f t="shared" si="6"/>
        <v>0</v>
      </c>
      <c r="J181" s="6">
        <f t="shared" si="6"/>
        <v>0</v>
      </c>
      <c r="K181" s="11"/>
      <c r="L181" s="11"/>
    </row>
    <row r="182" spans="1:12" ht="18.2" customHeight="1" x14ac:dyDescent="0.25">
      <c r="A182" s="15"/>
      <c r="B182" s="15"/>
      <c r="C182" s="15"/>
      <c r="D182" s="15"/>
      <c r="E182" s="15"/>
      <c r="F182" s="5" t="s">
        <v>19</v>
      </c>
      <c r="G182" s="6">
        <f>SUM(H182:J182)</f>
        <v>57709.488240000006</v>
      </c>
      <c r="H182" s="6">
        <f t="shared" si="6"/>
        <v>56561.011270000003</v>
      </c>
      <c r="I182" s="6">
        <f t="shared" si="6"/>
        <v>1148.4769699999999</v>
      </c>
      <c r="J182" s="6">
        <f t="shared" si="6"/>
        <v>0</v>
      </c>
      <c r="K182" s="11"/>
      <c r="L182" s="11"/>
    </row>
    <row r="183" spans="1:12" ht="18.2" customHeight="1" x14ac:dyDescent="0.25">
      <c r="A183" s="12">
        <v>1</v>
      </c>
      <c r="B183" s="13" t="s">
        <v>56</v>
      </c>
      <c r="C183" s="13" t="s">
        <v>57</v>
      </c>
      <c r="D183" s="13" t="s">
        <v>22</v>
      </c>
      <c r="E183" s="13" t="s">
        <v>28</v>
      </c>
      <c r="F183" s="11" t="s">
        <v>17</v>
      </c>
      <c r="G183" s="14">
        <f>SUM(G186:G187)</f>
        <v>47032.088250000001</v>
      </c>
      <c r="H183" s="14">
        <f>SUM(H186:H187)</f>
        <v>46096.1</v>
      </c>
      <c r="I183" s="14">
        <f>SUM(I186:I187)</f>
        <v>935.98824999999999</v>
      </c>
      <c r="J183" s="14">
        <f>SUM(J186:J187)</f>
        <v>0</v>
      </c>
      <c r="K183" s="10">
        <v>261909.66</v>
      </c>
      <c r="L183" s="11">
        <v>63</v>
      </c>
    </row>
    <row r="184" spans="1:12" ht="18.2" customHeight="1" x14ac:dyDescent="0.25">
      <c r="A184" s="12"/>
      <c r="B184" s="13"/>
      <c r="C184" s="13"/>
      <c r="D184" s="13"/>
      <c r="E184" s="13"/>
      <c r="F184" s="11"/>
      <c r="G184" s="14"/>
      <c r="H184" s="14"/>
      <c r="I184" s="14"/>
      <c r="J184" s="14"/>
      <c r="K184" s="10"/>
      <c r="L184" s="11"/>
    </row>
    <row r="185" spans="1:12" ht="18.2" customHeight="1" x14ac:dyDescent="0.25">
      <c r="A185" s="12"/>
      <c r="B185" s="13"/>
      <c r="C185" s="13"/>
      <c r="D185" s="13"/>
      <c r="E185" s="13"/>
      <c r="F185" s="11"/>
      <c r="G185" s="14"/>
      <c r="H185" s="14"/>
      <c r="I185" s="14"/>
      <c r="J185" s="14"/>
      <c r="K185" s="10"/>
      <c r="L185" s="11"/>
    </row>
    <row r="186" spans="1:12" ht="18.2" customHeight="1" x14ac:dyDescent="0.25">
      <c r="A186" s="12"/>
      <c r="B186" s="13"/>
      <c r="C186" s="13"/>
      <c r="D186" s="13"/>
      <c r="E186" s="13"/>
      <c r="F186" s="5" t="s">
        <v>18</v>
      </c>
      <c r="G186" s="6">
        <f>SUM(H186:J186)</f>
        <v>0</v>
      </c>
      <c r="H186" s="6">
        <v>0</v>
      </c>
      <c r="I186" s="6">
        <v>0</v>
      </c>
      <c r="J186" s="6">
        <v>0</v>
      </c>
      <c r="K186" s="10"/>
      <c r="L186" s="11"/>
    </row>
    <row r="187" spans="1:12" ht="18.2" customHeight="1" x14ac:dyDescent="0.25">
      <c r="A187" s="12"/>
      <c r="B187" s="13"/>
      <c r="C187" s="13"/>
      <c r="D187" s="13"/>
      <c r="E187" s="13"/>
      <c r="F187" s="5" t="s">
        <v>19</v>
      </c>
      <c r="G187" s="6">
        <f>SUM(H187:J187)</f>
        <v>47032.088250000001</v>
      </c>
      <c r="H187" s="6">
        <v>46096.1</v>
      </c>
      <c r="I187" s="6">
        <v>935.98824999999999</v>
      </c>
      <c r="J187" s="6">
        <v>0</v>
      </c>
      <c r="K187" s="10"/>
      <c r="L187" s="11"/>
    </row>
    <row r="188" spans="1:12" ht="18.2" customHeight="1" x14ac:dyDescent="0.25">
      <c r="A188" s="12">
        <v>2</v>
      </c>
      <c r="B188" s="13" t="s">
        <v>56</v>
      </c>
      <c r="C188" s="13" t="s">
        <v>58</v>
      </c>
      <c r="D188" s="13" t="s">
        <v>22</v>
      </c>
      <c r="E188" s="13" t="s">
        <v>28</v>
      </c>
      <c r="F188" s="11" t="s">
        <v>17</v>
      </c>
      <c r="G188" s="14">
        <f>SUM(G191:G192)</f>
        <v>10677.39999</v>
      </c>
      <c r="H188" s="14">
        <f>SUM(H191:H192)</f>
        <v>10464.911270000001</v>
      </c>
      <c r="I188" s="14">
        <f>SUM(I191:I192)</f>
        <v>212.48872</v>
      </c>
      <c r="J188" s="14">
        <f>SUM(J191:J192)</f>
        <v>0</v>
      </c>
      <c r="K188" s="10">
        <v>402496.59</v>
      </c>
      <c r="L188" s="11">
        <v>88</v>
      </c>
    </row>
    <row r="189" spans="1:12" ht="18.2" customHeight="1" x14ac:dyDescent="0.25">
      <c r="A189" s="12"/>
      <c r="B189" s="13"/>
      <c r="C189" s="13"/>
      <c r="D189" s="13"/>
      <c r="E189" s="13"/>
      <c r="F189" s="11"/>
      <c r="G189" s="14"/>
      <c r="H189" s="14"/>
      <c r="I189" s="14"/>
      <c r="J189" s="14"/>
      <c r="K189" s="10"/>
      <c r="L189" s="11"/>
    </row>
    <row r="190" spans="1:12" ht="18.2" customHeight="1" x14ac:dyDescent="0.25">
      <c r="A190" s="12"/>
      <c r="B190" s="13"/>
      <c r="C190" s="13"/>
      <c r="D190" s="13"/>
      <c r="E190" s="13"/>
      <c r="F190" s="11"/>
      <c r="G190" s="14"/>
      <c r="H190" s="14"/>
      <c r="I190" s="14"/>
      <c r="J190" s="14"/>
      <c r="K190" s="10"/>
      <c r="L190" s="11"/>
    </row>
    <row r="191" spans="1:12" ht="18.2" customHeight="1" x14ac:dyDescent="0.25">
      <c r="A191" s="12"/>
      <c r="B191" s="13"/>
      <c r="C191" s="13"/>
      <c r="D191" s="13"/>
      <c r="E191" s="13"/>
      <c r="F191" s="5" t="s">
        <v>18</v>
      </c>
      <c r="G191" s="6">
        <f>SUM(H191:J191)</f>
        <v>0</v>
      </c>
      <c r="H191" s="6">
        <v>0</v>
      </c>
      <c r="I191" s="6">
        <v>0</v>
      </c>
      <c r="J191" s="6">
        <v>0</v>
      </c>
      <c r="K191" s="10"/>
      <c r="L191" s="11"/>
    </row>
    <row r="192" spans="1:12" ht="18.2" customHeight="1" x14ac:dyDescent="0.25">
      <c r="A192" s="12"/>
      <c r="B192" s="13"/>
      <c r="C192" s="13"/>
      <c r="D192" s="13"/>
      <c r="E192" s="13"/>
      <c r="F192" s="5" t="s">
        <v>19</v>
      </c>
      <c r="G192" s="6">
        <f>SUM(H192:J192)</f>
        <v>10677.39999</v>
      </c>
      <c r="H192" s="6">
        <v>10464.911270000001</v>
      </c>
      <c r="I192" s="6">
        <v>212.48872</v>
      </c>
      <c r="J192" s="6">
        <v>0</v>
      </c>
      <c r="K192" s="10"/>
      <c r="L192" s="11"/>
    </row>
    <row r="193" spans="1:12" ht="18.2" customHeight="1" x14ac:dyDescent="0.25">
      <c r="A193" s="15" t="s">
        <v>200</v>
      </c>
      <c r="B193" s="15"/>
      <c r="C193" s="15"/>
      <c r="D193" s="15"/>
      <c r="E193" s="15"/>
      <c r="F193" s="11" t="s">
        <v>17</v>
      </c>
      <c r="G193" s="14">
        <f>SUM(G196:G197)</f>
        <v>63313.86419</v>
      </c>
      <c r="H193" s="14">
        <f>SUM(H198,H203,H208)</f>
        <v>62050.268020000003</v>
      </c>
      <c r="I193" s="14">
        <f>SUM(I198,I203,I208)</f>
        <v>1263.5961699999998</v>
      </c>
      <c r="J193" s="14">
        <f>SUM(J198,J203,J208)</f>
        <v>0</v>
      </c>
      <c r="K193" s="11" t="str">
        <f>IF(H197=0,"-","")</f>
        <v/>
      </c>
      <c r="L193" s="11" t="str">
        <f>IF(H197=0,"-","")</f>
        <v/>
      </c>
    </row>
    <row r="194" spans="1:12" ht="18.2" customHeight="1" x14ac:dyDescent="0.25">
      <c r="A194" s="15"/>
      <c r="B194" s="15"/>
      <c r="C194" s="15"/>
      <c r="D194" s="15"/>
      <c r="E194" s="15"/>
      <c r="F194" s="11"/>
      <c r="G194" s="14"/>
      <c r="H194" s="14"/>
      <c r="I194" s="14"/>
      <c r="J194" s="14"/>
      <c r="K194" s="11"/>
      <c r="L194" s="11"/>
    </row>
    <row r="195" spans="1:12" ht="18.2" customHeight="1" x14ac:dyDescent="0.25">
      <c r="A195" s="15"/>
      <c r="B195" s="15"/>
      <c r="C195" s="15"/>
      <c r="D195" s="15"/>
      <c r="E195" s="15"/>
      <c r="F195" s="11"/>
      <c r="G195" s="14"/>
      <c r="H195" s="14"/>
      <c r="I195" s="14"/>
      <c r="J195" s="14"/>
      <c r="K195" s="11"/>
      <c r="L195" s="11"/>
    </row>
    <row r="196" spans="1:12" ht="18.2" customHeight="1" x14ac:dyDescent="0.25">
      <c r="A196" s="15"/>
      <c r="B196" s="15"/>
      <c r="C196" s="15"/>
      <c r="D196" s="15"/>
      <c r="E196" s="15"/>
      <c r="F196" s="5" t="s">
        <v>18</v>
      </c>
      <c r="G196" s="6">
        <f>SUM(H196:J196)</f>
        <v>0</v>
      </c>
      <c r="H196" s="6">
        <f t="shared" ref="H196:J197" si="7">SUM(H201,H206,H211)</f>
        <v>0</v>
      </c>
      <c r="I196" s="6">
        <f t="shared" si="7"/>
        <v>0</v>
      </c>
      <c r="J196" s="6">
        <f t="shared" si="7"/>
        <v>0</v>
      </c>
      <c r="K196" s="11"/>
      <c r="L196" s="11"/>
    </row>
    <row r="197" spans="1:12" ht="18.2" customHeight="1" x14ac:dyDescent="0.25">
      <c r="A197" s="15"/>
      <c r="B197" s="15"/>
      <c r="C197" s="15"/>
      <c r="D197" s="15"/>
      <c r="E197" s="15"/>
      <c r="F197" s="5" t="s">
        <v>19</v>
      </c>
      <c r="G197" s="6">
        <f>SUM(H197:J197)</f>
        <v>63313.86419</v>
      </c>
      <c r="H197" s="6">
        <f t="shared" si="7"/>
        <v>62050.268020000003</v>
      </c>
      <c r="I197" s="6">
        <f t="shared" si="7"/>
        <v>1263.5961699999998</v>
      </c>
      <c r="J197" s="6">
        <f t="shared" si="7"/>
        <v>0</v>
      </c>
      <c r="K197" s="11"/>
      <c r="L197" s="11"/>
    </row>
    <row r="198" spans="1:12" ht="18.2" customHeight="1" x14ac:dyDescent="0.25">
      <c r="A198" s="12">
        <v>1</v>
      </c>
      <c r="B198" s="13" t="s">
        <v>59</v>
      </c>
      <c r="C198" s="13" t="s">
        <v>60</v>
      </c>
      <c r="D198" s="13" t="s">
        <v>22</v>
      </c>
      <c r="E198" s="13" t="s">
        <v>28</v>
      </c>
      <c r="F198" s="11" t="s">
        <v>17</v>
      </c>
      <c r="G198" s="14">
        <f>SUM(G201:G202)</f>
        <v>31952.428049999999</v>
      </c>
      <c r="H198" s="14">
        <f>SUM(H201:H202)</f>
        <v>31316.5</v>
      </c>
      <c r="I198" s="14">
        <f>SUM(I201:I202)</f>
        <v>635.92804999999998</v>
      </c>
      <c r="J198" s="14">
        <f>SUM(J201:J202)</f>
        <v>0</v>
      </c>
      <c r="K198" s="10">
        <v>244660.16</v>
      </c>
      <c r="L198" s="11">
        <v>58</v>
      </c>
    </row>
    <row r="199" spans="1:12" ht="18.2" customHeight="1" x14ac:dyDescent="0.25">
      <c r="A199" s="12"/>
      <c r="B199" s="13"/>
      <c r="C199" s="13"/>
      <c r="D199" s="13"/>
      <c r="E199" s="13"/>
      <c r="F199" s="11"/>
      <c r="G199" s="14"/>
      <c r="H199" s="14"/>
      <c r="I199" s="14"/>
      <c r="J199" s="14"/>
      <c r="K199" s="10"/>
      <c r="L199" s="11"/>
    </row>
    <row r="200" spans="1:12" ht="18.2" customHeight="1" x14ac:dyDescent="0.25">
      <c r="A200" s="12"/>
      <c r="B200" s="13"/>
      <c r="C200" s="13"/>
      <c r="D200" s="13"/>
      <c r="E200" s="13"/>
      <c r="F200" s="11"/>
      <c r="G200" s="14"/>
      <c r="H200" s="14"/>
      <c r="I200" s="14"/>
      <c r="J200" s="14"/>
      <c r="K200" s="10"/>
      <c r="L200" s="11"/>
    </row>
    <row r="201" spans="1:12" ht="18.2" customHeight="1" x14ac:dyDescent="0.25">
      <c r="A201" s="12"/>
      <c r="B201" s="13"/>
      <c r="C201" s="13"/>
      <c r="D201" s="13"/>
      <c r="E201" s="13"/>
      <c r="F201" s="5" t="s">
        <v>18</v>
      </c>
      <c r="G201" s="6">
        <f>SUM(H201:J201)</f>
        <v>0</v>
      </c>
      <c r="H201" s="6">
        <v>0</v>
      </c>
      <c r="I201" s="6">
        <v>0</v>
      </c>
      <c r="J201" s="6">
        <v>0</v>
      </c>
      <c r="K201" s="10"/>
      <c r="L201" s="11"/>
    </row>
    <row r="202" spans="1:12" ht="18.2" customHeight="1" x14ac:dyDescent="0.25">
      <c r="A202" s="12"/>
      <c r="B202" s="13"/>
      <c r="C202" s="13"/>
      <c r="D202" s="13"/>
      <c r="E202" s="13"/>
      <c r="F202" s="5" t="s">
        <v>19</v>
      </c>
      <c r="G202" s="6">
        <f>SUM(H202:J202)</f>
        <v>31952.428049999999</v>
      </c>
      <c r="H202" s="6">
        <v>31316.5</v>
      </c>
      <c r="I202" s="6">
        <v>635.92804999999998</v>
      </c>
      <c r="J202" s="6">
        <v>0</v>
      </c>
      <c r="K202" s="10"/>
      <c r="L202" s="11"/>
    </row>
    <row r="203" spans="1:12" ht="18.2" customHeight="1" x14ac:dyDescent="0.25">
      <c r="A203" s="12">
        <v>2</v>
      </c>
      <c r="B203" s="13" t="s">
        <v>59</v>
      </c>
      <c r="C203" s="13" t="s">
        <v>61</v>
      </c>
      <c r="D203" s="13" t="s">
        <v>22</v>
      </c>
      <c r="E203" s="13" t="s">
        <v>28</v>
      </c>
      <c r="F203" s="11" t="s">
        <v>17</v>
      </c>
      <c r="G203" s="14">
        <f>SUM(G206:G207)</f>
        <v>23542.369920000001</v>
      </c>
      <c r="H203" s="14">
        <f>SUM(H206:H207)</f>
        <v>23073.8</v>
      </c>
      <c r="I203" s="14">
        <f>SUM(I206:I207)</f>
        <v>468.56992000000002</v>
      </c>
      <c r="J203" s="14">
        <f>SUM(J206:J207)</f>
        <v>0</v>
      </c>
      <c r="K203" s="10">
        <v>184590.4</v>
      </c>
      <c r="L203" s="11">
        <v>43</v>
      </c>
    </row>
    <row r="204" spans="1:12" ht="18.2" customHeight="1" x14ac:dyDescent="0.25">
      <c r="A204" s="12"/>
      <c r="B204" s="13"/>
      <c r="C204" s="13"/>
      <c r="D204" s="13"/>
      <c r="E204" s="13"/>
      <c r="F204" s="11"/>
      <c r="G204" s="14"/>
      <c r="H204" s="14"/>
      <c r="I204" s="14"/>
      <c r="J204" s="14"/>
      <c r="K204" s="10"/>
      <c r="L204" s="11"/>
    </row>
    <row r="205" spans="1:12" ht="18.2" customHeight="1" x14ac:dyDescent="0.25">
      <c r="A205" s="12"/>
      <c r="B205" s="13"/>
      <c r="C205" s="13"/>
      <c r="D205" s="13"/>
      <c r="E205" s="13"/>
      <c r="F205" s="11"/>
      <c r="G205" s="14"/>
      <c r="H205" s="14"/>
      <c r="I205" s="14"/>
      <c r="J205" s="14"/>
      <c r="K205" s="10"/>
      <c r="L205" s="11"/>
    </row>
    <row r="206" spans="1:12" ht="18.2" customHeight="1" x14ac:dyDescent="0.25">
      <c r="A206" s="12"/>
      <c r="B206" s="13"/>
      <c r="C206" s="13"/>
      <c r="D206" s="13"/>
      <c r="E206" s="13"/>
      <c r="F206" s="5" t="s">
        <v>18</v>
      </c>
      <c r="G206" s="6">
        <f>SUM(H206:J206)</f>
        <v>0</v>
      </c>
      <c r="H206" s="6">
        <v>0</v>
      </c>
      <c r="I206" s="6">
        <v>0</v>
      </c>
      <c r="J206" s="6">
        <v>0</v>
      </c>
      <c r="K206" s="10"/>
      <c r="L206" s="11"/>
    </row>
    <row r="207" spans="1:12" ht="18.2" customHeight="1" x14ac:dyDescent="0.25">
      <c r="A207" s="12"/>
      <c r="B207" s="13"/>
      <c r="C207" s="13"/>
      <c r="D207" s="13"/>
      <c r="E207" s="13"/>
      <c r="F207" s="5" t="s">
        <v>19</v>
      </c>
      <c r="G207" s="6">
        <f>SUM(H207:J207)</f>
        <v>23542.369920000001</v>
      </c>
      <c r="H207" s="6">
        <v>23073.8</v>
      </c>
      <c r="I207" s="6">
        <v>468.56992000000002</v>
      </c>
      <c r="J207" s="6">
        <v>0</v>
      </c>
      <c r="K207" s="10"/>
      <c r="L207" s="11"/>
    </row>
    <row r="208" spans="1:12" ht="18.2" customHeight="1" x14ac:dyDescent="0.25">
      <c r="A208" s="12">
        <v>3</v>
      </c>
      <c r="B208" s="13" t="s">
        <v>59</v>
      </c>
      <c r="C208" s="13" t="s">
        <v>62</v>
      </c>
      <c r="D208" s="13" t="s">
        <v>22</v>
      </c>
      <c r="E208" s="13" t="s">
        <v>28</v>
      </c>
      <c r="F208" s="11" t="s">
        <v>17</v>
      </c>
      <c r="G208" s="14">
        <f>SUM(G211:G212)</f>
        <v>7819.0662200000006</v>
      </c>
      <c r="H208" s="14">
        <f>SUM(H211:H212)</f>
        <v>7659.9680200000003</v>
      </c>
      <c r="I208" s="14">
        <f>SUM(I211:I212)</f>
        <v>159.09819999999999</v>
      </c>
      <c r="J208" s="14">
        <f>SUM(J211:J212)</f>
        <v>0</v>
      </c>
      <c r="K208" s="10">
        <v>84175.47</v>
      </c>
      <c r="L208" s="11">
        <v>16</v>
      </c>
    </row>
    <row r="209" spans="1:12" ht="18.2" customHeight="1" x14ac:dyDescent="0.25">
      <c r="A209" s="12"/>
      <c r="B209" s="13"/>
      <c r="C209" s="13"/>
      <c r="D209" s="13"/>
      <c r="E209" s="13"/>
      <c r="F209" s="11"/>
      <c r="G209" s="14"/>
      <c r="H209" s="14"/>
      <c r="I209" s="14"/>
      <c r="J209" s="14"/>
      <c r="K209" s="10"/>
      <c r="L209" s="11"/>
    </row>
    <row r="210" spans="1:12" ht="18.2" customHeight="1" x14ac:dyDescent="0.25">
      <c r="A210" s="12"/>
      <c r="B210" s="13"/>
      <c r="C210" s="13"/>
      <c r="D210" s="13"/>
      <c r="E210" s="13"/>
      <c r="F210" s="11"/>
      <c r="G210" s="14"/>
      <c r="H210" s="14"/>
      <c r="I210" s="14"/>
      <c r="J210" s="14"/>
      <c r="K210" s="10"/>
      <c r="L210" s="11"/>
    </row>
    <row r="211" spans="1:12" ht="18.2" customHeight="1" x14ac:dyDescent="0.25">
      <c r="A211" s="12"/>
      <c r="B211" s="13"/>
      <c r="C211" s="13"/>
      <c r="D211" s="13"/>
      <c r="E211" s="13"/>
      <c r="F211" s="5" t="s">
        <v>18</v>
      </c>
      <c r="G211" s="6">
        <f>SUM(H211:J211)</f>
        <v>0</v>
      </c>
      <c r="H211" s="6">
        <v>0</v>
      </c>
      <c r="I211" s="6">
        <v>0</v>
      </c>
      <c r="J211" s="6">
        <v>0</v>
      </c>
      <c r="K211" s="10"/>
      <c r="L211" s="11"/>
    </row>
    <row r="212" spans="1:12" ht="18.2" customHeight="1" x14ac:dyDescent="0.25">
      <c r="A212" s="12"/>
      <c r="B212" s="13"/>
      <c r="C212" s="13"/>
      <c r="D212" s="13"/>
      <c r="E212" s="13"/>
      <c r="F212" s="5" t="s">
        <v>19</v>
      </c>
      <c r="G212" s="6">
        <f>SUM(H212:J212)</f>
        <v>7819.0662200000006</v>
      </c>
      <c r="H212" s="6">
        <v>7659.9680200000003</v>
      </c>
      <c r="I212" s="6">
        <v>159.09819999999999</v>
      </c>
      <c r="J212" s="6">
        <v>0</v>
      </c>
      <c r="K212" s="10"/>
      <c r="L212" s="11"/>
    </row>
    <row r="213" spans="1:12" ht="18.2" customHeight="1" x14ac:dyDescent="0.25">
      <c r="A213" s="15" t="s">
        <v>201</v>
      </c>
      <c r="B213" s="15"/>
      <c r="C213" s="15"/>
      <c r="D213" s="15"/>
      <c r="E213" s="15"/>
      <c r="F213" s="11" t="s">
        <v>17</v>
      </c>
      <c r="G213" s="14">
        <f>SUM(G216:G217)</f>
        <v>7523.7011300000004</v>
      </c>
      <c r="H213" s="14">
        <f>SUM(H218)</f>
        <v>6219.3</v>
      </c>
      <c r="I213" s="14">
        <f>SUM(I218)</f>
        <v>1304.40113</v>
      </c>
      <c r="J213" s="14">
        <f>SUM(J218)</f>
        <v>0</v>
      </c>
      <c r="K213" s="11" t="str">
        <f>IF(H217=0,"-","")</f>
        <v/>
      </c>
      <c r="L213" s="11" t="str">
        <f>IF(H217=0,"-","")</f>
        <v/>
      </c>
    </row>
    <row r="214" spans="1:12" ht="18.2" customHeight="1" x14ac:dyDescent="0.25">
      <c r="A214" s="15"/>
      <c r="B214" s="15"/>
      <c r="C214" s="15"/>
      <c r="D214" s="15"/>
      <c r="E214" s="15"/>
      <c r="F214" s="11"/>
      <c r="G214" s="14"/>
      <c r="H214" s="14"/>
      <c r="I214" s="14"/>
      <c r="J214" s="14"/>
      <c r="K214" s="11"/>
      <c r="L214" s="11"/>
    </row>
    <row r="215" spans="1:12" ht="18.2" customHeight="1" x14ac:dyDescent="0.25">
      <c r="A215" s="15"/>
      <c r="B215" s="15"/>
      <c r="C215" s="15"/>
      <c r="D215" s="15"/>
      <c r="E215" s="15"/>
      <c r="F215" s="11"/>
      <c r="G215" s="14"/>
      <c r="H215" s="14"/>
      <c r="I215" s="14"/>
      <c r="J215" s="14"/>
      <c r="K215" s="11"/>
      <c r="L215" s="11"/>
    </row>
    <row r="216" spans="1:12" ht="18.2" customHeight="1" x14ac:dyDescent="0.25">
      <c r="A216" s="15"/>
      <c r="B216" s="15"/>
      <c r="C216" s="15"/>
      <c r="D216" s="15"/>
      <c r="E216" s="15"/>
      <c r="F216" s="5" t="s">
        <v>18</v>
      </c>
      <c r="G216" s="6">
        <f>SUM(H216:J216)</f>
        <v>0</v>
      </c>
      <c r="H216" s="6">
        <f t="shared" ref="H216:J217" si="8">SUM(H221)</f>
        <v>0</v>
      </c>
      <c r="I216" s="6">
        <f t="shared" si="8"/>
        <v>0</v>
      </c>
      <c r="J216" s="6">
        <f t="shared" si="8"/>
        <v>0</v>
      </c>
      <c r="K216" s="11"/>
      <c r="L216" s="11"/>
    </row>
    <row r="217" spans="1:12" ht="18.2" customHeight="1" x14ac:dyDescent="0.25">
      <c r="A217" s="15"/>
      <c r="B217" s="15"/>
      <c r="C217" s="15"/>
      <c r="D217" s="15"/>
      <c r="E217" s="15"/>
      <c r="F217" s="5" t="s">
        <v>19</v>
      </c>
      <c r="G217" s="6">
        <f>SUM(H217:J217)</f>
        <v>7523.7011300000004</v>
      </c>
      <c r="H217" s="6">
        <f t="shared" si="8"/>
        <v>6219.3</v>
      </c>
      <c r="I217" s="6">
        <f t="shared" si="8"/>
        <v>1304.40113</v>
      </c>
      <c r="J217" s="6">
        <f t="shared" si="8"/>
        <v>0</v>
      </c>
      <c r="K217" s="11"/>
      <c r="L217" s="11"/>
    </row>
    <row r="218" spans="1:12" ht="18.2" customHeight="1" x14ac:dyDescent="0.25">
      <c r="A218" s="12">
        <v>1</v>
      </c>
      <c r="B218" s="13" t="s">
        <v>63</v>
      </c>
      <c r="C218" s="13" t="s">
        <v>64</v>
      </c>
      <c r="D218" s="13" t="s">
        <v>22</v>
      </c>
      <c r="E218" s="13" t="s">
        <v>23</v>
      </c>
      <c r="F218" s="11" t="s">
        <v>17</v>
      </c>
      <c r="G218" s="14">
        <f>SUM(G221:G222)</f>
        <v>7523.7011300000004</v>
      </c>
      <c r="H218" s="14">
        <f>SUM(H221:H222)</f>
        <v>6219.3</v>
      </c>
      <c r="I218" s="14">
        <f>SUM(I221:I222)</f>
        <v>1304.40113</v>
      </c>
      <c r="J218" s="14">
        <f>SUM(J221:J222)</f>
        <v>0</v>
      </c>
      <c r="K218" s="10">
        <v>124386</v>
      </c>
      <c r="L218" s="11">
        <v>31</v>
      </c>
    </row>
    <row r="219" spans="1:12" ht="18.2" customHeight="1" x14ac:dyDescent="0.25">
      <c r="A219" s="12"/>
      <c r="B219" s="13"/>
      <c r="C219" s="13"/>
      <c r="D219" s="13"/>
      <c r="E219" s="13"/>
      <c r="F219" s="11"/>
      <c r="G219" s="14"/>
      <c r="H219" s="14"/>
      <c r="I219" s="14"/>
      <c r="J219" s="14"/>
      <c r="K219" s="10"/>
      <c r="L219" s="11"/>
    </row>
    <row r="220" spans="1:12" ht="18.2" customHeight="1" x14ac:dyDescent="0.25">
      <c r="A220" s="12"/>
      <c r="B220" s="13"/>
      <c r="C220" s="13"/>
      <c r="D220" s="13"/>
      <c r="E220" s="13"/>
      <c r="F220" s="11"/>
      <c r="G220" s="14"/>
      <c r="H220" s="14"/>
      <c r="I220" s="14"/>
      <c r="J220" s="14"/>
      <c r="K220" s="10"/>
      <c r="L220" s="11"/>
    </row>
    <row r="221" spans="1:12" ht="18.2" customHeight="1" x14ac:dyDescent="0.25">
      <c r="A221" s="12"/>
      <c r="B221" s="13"/>
      <c r="C221" s="13"/>
      <c r="D221" s="13"/>
      <c r="E221" s="13"/>
      <c r="F221" s="5" t="s">
        <v>18</v>
      </c>
      <c r="G221" s="6">
        <f>SUM(H221:J221)</f>
        <v>0</v>
      </c>
      <c r="H221" s="6">
        <v>0</v>
      </c>
      <c r="I221" s="6">
        <v>0</v>
      </c>
      <c r="J221" s="6">
        <v>0</v>
      </c>
      <c r="K221" s="10"/>
      <c r="L221" s="11"/>
    </row>
    <row r="222" spans="1:12" ht="18.2" customHeight="1" x14ac:dyDescent="0.25">
      <c r="A222" s="12"/>
      <c r="B222" s="13"/>
      <c r="C222" s="13"/>
      <c r="D222" s="13"/>
      <c r="E222" s="13"/>
      <c r="F222" s="5" t="s">
        <v>19</v>
      </c>
      <c r="G222" s="6">
        <f>SUM(H222:J222)</f>
        <v>7523.7011300000004</v>
      </c>
      <c r="H222" s="6">
        <v>6219.3</v>
      </c>
      <c r="I222" s="6">
        <v>1304.40113</v>
      </c>
      <c r="J222" s="6">
        <v>0</v>
      </c>
      <c r="K222" s="10"/>
      <c r="L222" s="11"/>
    </row>
    <row r="223" spans="1:12" ht="18.2" customHeight="1" x14ac:dyDescent="0.25">
      <c r="A223" s="15" t="s">
        <v>202</v>
      </c>
      <c r="B223" s="15"/>
      <c r="C223" s="15"/>
      <c r="D223" s="15"/>
      <c r="E223" s="15"/>
      <c r="F223" s="11" t="s">
        <v>17</v>
      </c>
      <c r="G223" s="14">
        <f>SUM(G226:G227)</f>
        <v>34612.105700000007</v>
      </c>
      <c r="H223" s="14">
        <f>SUM(H228,H233,H238,H243,H248)</f>
        <v>33003.652870000005</v>
      </c>
      <c r="I223" s="14">
        <f>SUM(I228,I233,I238,I243,I248)</f>
        <v>1608.4528299999999</v>
      </c>
      <c r="J223" s="14">
        <f>SUM(J228,J233,J238,J243,J248)</f>
        <v>0</v>
      </c>
      <c r="K223" s="11" t="str">
        <f>IF(H227=0,"-","")</f>
        <v/>
      </c>
      <c r="L223" s="11" t="str">
        <f>IF(H227=0,"-","")</f>
        <v/>
      </c>
    </row>
    <row r="224" spans="1:12" ht="18.2" customHeight="1" x14ac:dyDescent="0.25">
      <c r="A224" s="15"/>
      <c r="B224" s="15"/>
      <c r="C224" s="15"/>
      <c r="D224" s="15"/>
      <c r="E224" s="15"/>
      <c r="F224" s="11"/>
      <c r="G224" s="14"/>
      <c r="H224" s="14"/>
      <c r="I224" s="14"/>
      <c r="J224" s="14"/>
      <c r="K224" s="11"/>
      <c r="L224" s="11"/>
    </row>
    <row r="225" spans="1:12" ht="18.2" customHeight="1" x14ac:dyDescent="0.25">
      <c r="A225" s="15"/>
      <c r="B225" s="15"/>
      <c r="C225" s="15"/>
      <c r="D225" s="15"/>
      <c r="E225" s="15"/>
      <c r="F225" s="11"/>
      <c r="G225" s="14"/>
      <c r="H225" s="14"/>
      <c r="I225" s="14"/>
      <c r="J225" s="14"/>
      <c r="K225" s="11"/>
      <c r="L225" s="11"/>
    </row>
    <row r="226" spans="1:12" ht="18.2" customHeight="1" x14ac:dyDescent="0.25">
      <c r="A226" s="15"/>
      <c r="B226" s="15"/>
      <c r="C226" s="15"/>
      <c r="D226" s="15"/>
      <c r="E226" s="15"/>
      <c r="F226" s="5" t="s">
        <v>18</v>
      </c>
      <c r="G226" s="6">
        <f>SUM(H226:J226)</f>
        <v>0</v>
      </c>
      <c r="H226" s="6">
        <f t="shared" ref="H226:J227" si="9">SUM(H231,H236,H241,H246,H251)</f>
        <v>0</v>
      </c>
      <c r="I226" s="6">
        <f t="shared" si="9"/>
        <v>0</v>
      </c>
      <c r="J226" s="6">
        <f t="shared" si="9"/>
        <v>0</v>
      </c>
      <c r="K226" s="11"/>
      <c r="L226" s="11"/>
    </row>
    <row r="227" spans="1:12" ht="18.2" customHeight="1" x14ac:dyDescent="0.25">
      <c r="A227" s="15"/>
      <c r="B227" s="15"/>
      <c r="C227" s="15"/>
      <c r="D227" s="15"/>
      <c r="E227" s="15"/>
      <c r="F227" s="5" t="s">
        <v>19</v>
      </c>
      <c r="G227" s="6">
        <f>SUM(H227:J227)</f>
        <v>34612.105700000007</v>
      </c>
      <c r="H227" s="6">
        <f t="shared" si="9"/>
        <v>33003.652870000005</v>
      </c>
      <c r="I227" s="6">
        <f t="shared" si="9"/>
        <v>1608.4528299999999</v>
      </c>
      <c r="J227" s="6">
        <f t="shared" si="9"/>
        <v>0</v>
      </c>
      <c r="K227" s="11"/>
      <c r="L227" s="11"/>
    </row>
    <row r="228" spans="1:12" ht="18.2" customHeight="1" x14ac:dyDescent="0.25">
      <c r="A228" s="12">
        <v>1</v>
      </c>
      <c r="B228" s="13" t="s">
        <v>65</v>
      </c>
      <c r="C228" s="13" t="s">
        <v>66</v>
      </c>
      <c r="D228" s="13" t="s">
        <v>22</v>
      </c>
      <c r="E228" s="13" t="s">
        <v>23</v>
      </c>
      <c r="F228" s="11" t="s">
        <v>17</v>
      </c>
      <c r="G228" s="14">
        <f>SUM(G231:G232)</f>
        <v>3591.9518399999997</v>
      </c>
      <c r="H228" s="14">
        <f>SUM(H231:H232)</f>
        <v>3226.7</v>
      </c>
      <c r="I228" s="14">
        <f>SUM(I231:I232)</f>
        <v>365.25184000000002</v>
      </c>
      <c r="J228" s="14">
        <f>SUM(J231:J232)</f>
        <v>0</v>
      </c>
      <c r="K228" s="10">
        <v>146668.18</v>
      </c>
      <c r="L228" s="11">
        <v>34</v>
      </c>
    </row>
    <row r="229" spans="1:12" ht="18.2" customHeight="1" x14ac:dyDescent="0.25">
      <c r="A229" s="12"/>
      <c r="B229" s="13"/>
      <c r="C229" s="13"/>
      <c r="D229" s="13"/>
      <c r="E229" s="13"/>
      <c r="F229" s="11"/>
      <c r="G229" s="14"/>
      <c r="H229" s="14"/>
      <c r="I229" s="14"/>
      <c r="J229" s="14"/>
      <c r="K229" s="10"/>
      <c r="L229" s="11"/>
    </row>
    <row r="230" spans="1:12" ht="18.2" customHeight="1" x14ac:dyDescent="0.25">
      <c r="A230" s="12"/>
      <c r="B230" s="13"/>
      <c r="C230" s="13"/>
      <c r="D230" s="13"/>
      <c r="E230" s="13"/>
      <c r="F230" s="11"/>
      <c r="G230" s="14"/>
      <c r="H230" s="14"/>
      <c r="I230" s="14"/>
      <c r="J230" s="14"/>
      <c r="K230" s="10"/>
      <c r="L230" s="11"/>
    </row>
    <row r="231" spans="1:12" ht="18.2" customHeight="1" x14ac:dyDescent="0.25">
      <c r="A231" s="12"/>
      <c r="B231" s="13"/>
      <c r="C231" s="13"/>
      <c r="D231" s="13"/>
      <c r="E231" s="13"/>
      <c r="F231" s="5" t="s">
        <v>18</v>
      </c>
      <c r="G231" s="6">
        <f>SUM(H231:J231)</f>
        <v>0</v>
      </c>
      <c r="H231" s="6">
        <v>0</v>
      </c>
      <c r="I231" s="6">
        <v>0</v>
      </c>
      <c r="J231" s="6">
        <v>0</v>
      </c>
      <c r="K231" s="10"/>
      <c r="L231" s="11"/>
    </row>
    <row r="232" spans="1:12" ht="18.2" customHeight="1" x14ac:dyDescent="0.25">
      <c r="A232" s="12"/>
      <c r="B232" s="13"/>
      <c r="C232" s="13"/>
      <c r="D232" s="13"/>
      <c r="E232" s="13"/>
      <c r="F232" s="5" t="s">
        <v>19</v>
      </c>
      <c r="G232" s="6">
        <f>SUM(H232:J232)</f>
        <v>3591.9518399999997</v>
      </c>
      <c r="H232" s="6">
        <v>3226.7</v>
      </c>
      <c r="I232" s="6">
        <v>365.25184000000002</v>
      </c>
      <c r="J232" s="6">
        <v>0</v>
      </c>
      <c r="K232" s="10"/>
      <c r="L232" s="11"/>
    </row>
    <row r="233" spans="1:12" ht="18.2" customHeight="1" x14ac:dyDescent="0.25">
      <c r="A233" s="12">
        <v>2</v>
      </c>
      <c r="B233" s="13" t="s">
        <v>65</v>
      </c>
      <c r="C233" s="13" t="s">
        <v>67</v>
      </c>
      <c r="D233" s="13" t="s">
        <v>22</v>
      </c>
      <c r="E233" s="13" t="s">
        <v>23</v>
      </c>
      <c r="F233" s="11" t="s">
        <v>17</v>
      </c>
      <c r="G233" s="14">
        <f>SUM(G236:G237)</f>
        <v>6265.0886399999999</v>
      </c>
      <c r="H233" s="14">
        <f>SUM(H236:H237)</f>
        <v>6140.4</v>
      </c>
      <c r="I233" s="14">
        <f>SUM(I236:I237)</f>
        <v>124.68864000000001</v>
      </c>
      <c r="J233" s="14">
        <f>SUM(J236:J237)</f>
        <v>0</v>
      </c>
      <c r="K233" s="10">
        <v>255850</v>
      </c>
      <c r="L233" s="11">
        <v>62</v>
      </c>
    </row>
    <row r="234" spans="1:12" ht="18.2" customHeight="1" x14ac:dyDescent="0.25">
      <c r="A234" s="12"/>
      <c r="B234" s="13"/>
      <c r="C234" s="13"/>
      <c r="D234" s="13"/>
      <c r="E234" s="13"/>
      <c r="F234" s="11"/>
      <c r="G234" s="14"/>
      <c r="H234" s="14"/>
      <c r="I234" s="14"/>
      <c r="J234" s="14"/>
      <c r="K234" s="10"/>
      <c r="L234" s="11"/>
    </row>
    <row r="235" spans="1:12" ht="18.2" customHeight="1" x14ac:dyDescent="0.25">
      <c r="A235" s="12"/>
      <c r="B235" s="13"/>
      <c r="C235" s="13"/>
      <c r="D235" s="13"/>
      <c r="E235" s="13"/>
      <c r="F235" s="11"/>
      <c r="G235" s="14"/>
      <c r="H235" s="14"/>
      <c r="I235" s="14"/>
      <c r="J235" s="14"/>
      <c r="K235" s="10"/>
      <c r="L235" s="11"/>
    </row>
    <row r="236" spans="1:12" ht="18.2" customHeight="1" x14ac:dyDescent="0.25">
      <c r="A236" s="12"/>
      <c r="B236" s="13"/>
      <c r="C236" s="13"/>
      <c r="D236" s="13"/>
      <c r="E236" s="13"/>
      <c r="F236" s="5" t="s">
        <v>18</v>
      </c>
      <c r="G236" s="6">
        <f>SUM(H236:J236)</f>
        <v>0</v>
      </c>
      <c r="H236" s="6">
        <v>0</v>
      </c>
      <c r="I236" s="6">
        <v>0</v>
      </c>
      <c r="J236" s="6">
        <v>0</v>
      </c>
      <c r="K236" s="10"/>
      <c r="L236" s="11"/>
    </row>
    <row r="237" spans="1:12" ht="18.2" customHeight="1" x14ac:dyDescent="0.25">
      <c r="A237" s="12"/>
      <c r="B237" s="13"/>
      <c r="C237" s="13"/>
      <c r="D237" s="13"/>
      <c r="E237" s="13"/>
      <c r="F237" s="5" t="s">
        <v>19</v>
      </c>
      <c r="G237" s="6">
        <f>SUM(H237:J237)</f>
        <v>6265.0886399999999</v>
      </c>
      <c r="H237" s="6">
        <v>6140.4</v>
      </c>
      <c r="I237" s="6">
        <v>124.68864000000001</v>
      </c>
      <c r="J237" s="6">
        <v>0</v>
      </c>
      <c r="K237" s="10"/>
      <c r="L237" s="11"/>
    </row>
    <row r="238" spans="1:12" ht="18.2" customHeight="1" x14ac:dyDescent="0.25">
      <c r="A238" s="12">
        <v>3</v>
      </c>
      <c r="B238" s="13" t="s">
        <v>65</v>
      </c>
      <c r="C238" s="13" t="s">
        <v>68</v>
      </c>
      <c r="D238" s="13" t="s">
        <v>22</v>
      </c>
      <c r="E238" s="13" t="s">
        <v>23</v>
      </c>
      <c r="F238" s="11" t="s">
        <v>17</v>
      </c>
      <c r="G238" s="14">
        <f>SUM(G241:G242)</f>
        <v>2764.3664600000002</v>
      </c>
      <c r="H238" s="14">
        <f>SUM(H241:H242)</f>
        <v>2709.3528700000002</v>
      </c>
      <c r="I238" s="14">
        <f>SUM(I241:I242)</f>
        <v>55.013590000000001</v>
      </c>
      <c r="J238" s="14">
        <f>SUM(J241:J242)</f>
        <v>0</v>
      </c>
      <c r="K238" s="10">
        <v>159373.70000000001</v>
      </c>
      <c r="L238" s="11">
        <v>37</v>
      </c>
    </row>
    <row r="239" spans="1:12" ht="18.2" customHeight="1" x14ac:dyDescent="0.25">
      <c r="A239" s="12"/>
      <c r="B239" s="13"/>
      <c r="C239" s="13"/>
      <c r="D239" s="13"/>
      <c r="E239" s="13"/>
      <c r="F239" s="11"/>
      <c r="G239" s="14"/>
      <c r="H239" s="14"/>
      <c r="I239" s="14"/>
      <c r="J239" s="14"/>
      <c r="K239" s="10"/>
      <c r="L239" s="11"/>
    </row>
    <row r="240" spans="1:12" ht="18.2" customHeight="1" x14ac:dyDescent="0.25">
      <c r="A240" s="12"/>
      <c r="B240" s="13"/>
      <c r="C240" s="13"/>
      <c r="D240" s="13"/>
      <c r="E240" s="13"/>
      <c r="F240" s="11"/>
      <c r="G240" s="14"/>
      <c r="H240" s="14"/>
      <c r="I240" s="14"/>
      <c r="J240" s="14"/>
      <c r="K240" s="10"/>
      <c r="L240" s="11"/>
    </row>
    <row r="241" spans="1:12" ht="18.2" customHeight="1" x14ac:dyDescent="0.25">
      <c r="A241" s="12"/>
      <c r="B241" s="13"/>
      <c r="C241" s="13"/>
      <c r="D241" s="13"/>
      <c r="E241" s="13"/>
      <c r="F241" s="5" t="s">
        <v>18</v>
      </c>
      <c r="G241" s="6">
        <f>SUM(H241:J241)</f>
        <v>0</v>
      </c>
      <c r="H241" s="6">
        <v>0</v>
      </c>
      <c r="I241" s="6">
        <v>0</v>
      </c>
      <c r="J241" s="6">
        <v>0</v>
      </c>
      <c r="K241" s="10"/>
      <c r="L241" s="11"/>
    </row>
    <row r="242" spans="1:12" ht="18.2" customHeight="1" x14ac:dyDescent="0.25">
      <c r="A242" s="12"/>
      <c r="B242" s="13"/>
      <c r="C242" s="13"/>
      <c r="D242" s="13"/>
      <c r="E242" s="13"/>
      <c r="F242" s="5" t="s">
        <v>19</v>
      </c>
      <c r="G242" s="6">
        <f>SUM(H242:J242)</f>
        <v>2764.3664600000002</v>
      </c>
      <c r="H242" s="6">
        <v>2709.3528700000002</v>
      </c>
      <c r="I242" s="6">
        <v>55.013590000000001</v>
      </c>
      <c r="J242" s="6">
        <v>0</v>
      </c>
      <c r="K242" s="10"/>
      <c r="L242" s="11"/>
    </row>
    <row r="243" spans="1:12" ht="18.2" customHeight="1" x14ac:dyDescent="0.25">
      <c r="A243" s="12">
        <v>4</v>
      </c>
      <c r="B243" s="13" t="s">
        <v>65</v>
      </c>
      <c r="C243" s="13" t="s">
        <v>69</v>
      </c>
      <c r="D243" s="13" t="s">
        <v>22</v>
      </c>
      <c r="E243" s="13" t="s">
        <v>23</v>
      </c>
      <c r="F243" s="11" t="s">
        <v>17</v>
      </c>
      <c r="G243" s="14">
        <f>SUM(G246:G247)</f>
        <v>3614.0051400000002</v>
      </c>
      <c r="H243" s="14">
        <f>SUM(H246:H247)</f>
        <v>2916.3</v>
      </c>
      <c r="I243" s="14">
        <f>SUM(I246:I247)</f>
        <v>697.70514000000003</v>
      </c>
      <c r="J243" s="14">
        <f>SUM(J246:J247)</f>
        <v>0</v>
      </c>
      <c r="K243" s="10">
        <v>291630</v>
      </c>
      <c r="L243" s="11">
        <v>65</v>
      </c>
    </row>
    <row r="244" spans="1:12" ht="18.2" customHeight="1" x14ac:dyDescent="0.25">
      <c r="A244" s="12"/>
      <c r="B244" s="13"/>
      <c r="C244" s="13"/>
      <c r="D244" s="13"/>
      <c r="E244" s="13"/>
      <c r="F244" s="11"/>
      <c r="G244" s="14"/>
      <c r="H244" s="14"/>
      <c r="I244" s="14"/>
      <c r="J244" s="14"/>
      <c r="K244" s="10"/>
      <c r="L244" s="11"/>
    </row>
    <row r="245" spans="1:12" ht="18.2" customHeight="1" x14ac:dyDescent="0.25">
      <c r="A245" s="12"/>
      <c r="B245" s="13"/>
      <c r="C245" s="13"/>
      <c r="D245" s="13"/>
      <c r="E245" s="13"/>
      <c r="F245" s="11"/>
      <c r="G245" s="14"/>
      <c r="H245" s="14"/>
      <c r="I245" s="14"/>
      <c r="J245" s="14"/>
      <c r="K245" s="10"/>
      <c r="L245" s="11"/>
    </row>
    <row r="246" spans="1:12" ht="18.2" customHeight="1" x14ac:dyDescent="0.25">
      <c r="A246" s="12"/>
      <c r="B246" s="13"/>
      <c r="C246" s="13"/>
      <c r="D246" s="13"/>
      <c r="E246" s="13"/>
      <c r="F246" s="5" t="s">
        <v>18</v>
      </c>
      <c r="G246" s="6">
        <f>SUM(H246:J246)</f>
        <v>0</v>
      </c>
      <c r="H246" s="6">
        <v>0</v>
      </c>
      <c r="I246" s="6">
        <v>0</v>
      </c>
      <c r="J246" s="6">
        <v>0</v>
      </c>
      <c r="K246" s="10"/>
      <c r="L246" s="11"/>
    </row>
    <row r="247" spans="1:12" ht="18.2" customHeight="1" x14ac:dyDescent="0.25">
      <c r="A247" s="12"/>
      <c r="B247" s="13"/>
      <c r="C247" s="13"/>
      <c r="D247" s="13"/>
      <c r="E247" s="13"/>
      <c r="F247" s="5" t="s">
        <v>19</v>
      </c>
      <c r="G247" s="6">
        <f>SUM(H247:J247)</f>
        <v>3614.0051400000002</v>
      </c>
      <c r="H247" s="6">
        <v>2916.3</v>
      </c>
      <c r="I247" s="6">
        <v>697.70514000000003</v>
      </c>
      <c r="J247" s="6">
        <v>0</v>
      </c>
      <c r="K247" s="10"/>
      <c r="L247" s="11"/>
    </row>
    <row r="248" spans="1:12" ht="18.2" customHeight="1" x14ac:dyDescent="0.25">
      <c r="A248" s="12">
        <v>5</v>
      </c>
      <c r="B248" s="13" t="s">
        <v>65</v>
      </c>
      <c r="C248" s="13" t="s">
        <v>70</v>
      </c>
      <c r="D248" s="13" t="s">
        <v>22</v>
      </c>
      <c r="E248" s="13" t="s">
        <v>23</v>
      </c>
      <c r="F248" s="11" t="s">
        <v>17</v>
      </c>
      <c r="G248" s="14">
        <f>SUM(G251:G252)</f>
        <v>18376.693620000002</v>
      </c>
      <c r="H248" s="14">
        <f>SUM(H251:H252)</f>
        <v>18010.900000000001</v>
      </c>
      <c r="I248" s="14">
        <f>SUM(I251:I252)</f>
        <v>365.79361999999998</v>
      </c>
      <c r="J248" s="14">
        <f>SUM(J251:J252)</f>
        <v>0</v>
      </c>
      <c r="K248" s="10">
        <v>100060.56</v>
      </c>
      <c r="L248" s="11">
        <v>21</v>
      </c>
    </row>
    <row r="249" spans="1:12" ht="18.2" customHeight="1" x14ac:dyDescent="0.25">
      <c r="A249" s="12"/>
      <c r="B249" s="13"/>
      <c r="C249" s="13"/>
      <c r="D249" s="13"/>
      <c r="E249" s="13"/>
      <c r="F249" s="11"/>
      <c r="G249" s="14"/>
      <c r="H249" s="14"/>
      <c r="I249" s="14"/>
      <c r="J249" s="14"/>
      <c r="K249" s="10"/>
      <c r="L249" s="11"/>
    </row>
    <row r="250" spans="1:12" ht="18.2" customHeight="1" x14ac:dyDescent="0.25">
      <c r="A250" s="12"/>
      <c r="B250" s="13"/>
      <c r="C250" s="13"/>
      <c r="D250" s="13"/>
      <c r="E250" s="13"/>
      <c r="F250" s="11"/>
      <c r="G250" s="14"/>
      <c r="H250" s="14"/>
      <c r="I250" s="14"/>
      <c r="J250" s="14"/>
      <c r="K250" s="10"/>
      <c r="L250" s="11"/>
    </row>
    <row r="251" spans="1:12" ht="18.2" customHeight="1" x14ac:dyDescent="0.25">
      <c r="A251" s="12"/>
      <c r="B251" s="13"/>
      <c r="C251" s="13"/>
      <c r="D251" s="13"/>
      <c r="E251" s="13"/>
      <c r="F251" s="5" t="s">
        <v>18</v>
      </c>
      <c r="G251" s="6">
        <f>SUM(H251:J251)</f>
        <v>0</v>
      </c>
      <c r="H251" s="6">
        <v>0</v>
      </c>
      <c r="I251" s="6">
        <v>0</v>
      </c>
      <c r="J251" s="6">
        <v>0</v>
      </c>
      <c r="K251" s="10"/>
      <c r="L251" s="11"/>
    </row>
    <row r="252" spans="1:12" ht="18.2" customHeight="1" x14ac:dyDescent="0.25">
      <c r="A252" s="12"/>
      <c r="B252" s="13"/>
      <c r="C252" s="13"/>
      <c r="D252" s="13"/>
      <c r="E252" s="13"/>
      <c r="F252" s="5" t="s">
        <v>19</v>
      </c>
      <c r="G252" s="6">
        <f>SUM(H252:J252)</f>
        <v>18376.693620000002</v>
      </c>
      <c r="H252" s="6">
        <v>18010.900000000001</v>
      </c>
      <c r="I252" s="6">
        <v>365.79361999999998</v>
      </c>
      <c r="J252" s="6">
        <v>0</v>
      </c>
      <c r="K252" s="10"/>
      <c r="L252" s="11"/>
    </row>
    <row r="253" spans="1:12" ht="18.2" customHeight="1" x14ac:dyDescent="0.25">
      <c r="A253" s="15" t="s">
        <v>203</v>
      </c>
      <c r="B253" s="15"/>
      <c r="C253" s="15"/>
      <c r="D253" s="15"/>
      <c r="E253" s="15"/>
      <c r="F253" s="11" t="s">
        <v>17</v>
      </c>
      <c r="G253" s="14">
        <f>SUM(G256:G257)</f>
        <v>149226.13621</v>
      </c>
      <c r="H253" s="14">
        <f>SUM(H258,H263,H268,H273,H278,H283)</f>
        <v>146256.17817999999</v>
      </c>
      <c r="I253" s="14">
        <f>SUM(I258,I263,I268,I273,I278,I283)</f>
        <v>2969.9580299999998</v>
      </c>
      <c r="J253" s="14">
        <f>SUM(J258,J263,J268,J273,J278,J283)</f>
        <v>0</v>
      </c>
      <c r="K253" s="11" t="str">
        <f>IF(H257=0,"-","")</f>
        <v/>
      </c>
      <c r="L253" s="11" t="str">
        <f>IF(H257=0,"-","")</f>
        <v/>
      </c>
    </row>
    <row r="254" spans="1:12" ht="18.2" customHeight="1" x14ac:dyDescent="0.25">
      <c r="A254" s="15"/>
      <c r="B254" s="15"/>
      <c r="C254" s="15"/>
      <c r="D254" s="15"/>
      <c r="E254" s="15"/>
      <c r="F254" s="11"/>
      <c r="G254" s="14"/>
      <c r="H254" s="14"/>
      <c r="I254" s="14"/>
      <c r="J254" s="14"/>
      <c r="K254" s="11"/>
      <c r="L254" s="11"/>
    </row>
    <row r="255" spans="1:12" ht="18.2" customHeight="1" x14ac:dyDescent="0.25">
      <c r="A255" s="15"/>
      <c r="B255" s="15"/>
      <c r="C255" s="15"/>
      <c r="D255" s="15"/>
      <c r="E255" s="15"/>
      <c r="F255" s="11"/>
      <c r="G255" s="14"/>
      <c r="H255" s="14"/>
      <c r="I255" s="14"/>
      <c r="J255" s="14"/>
      <c r="K255" s="11"/>
      <c r="L255" s="11"/>
    </row>
    <row r="256" spans="1:12" ht="18.2" customHeight="1" x14ac:dyDescent="0.25">
      <c r="A256" s="15"/>
      <c r="B256" s="15"/>
      <c r="C256" s="15"/>
      <c r="D256" s="15"/>
      <c r="E256" s="15"/>
      <c r="F256" s="5" t="s">
        <v>18</v>
      </c>
      <c r="G256" s="6">
        <f>SUM(H256:J256)</f>
        <v>0</v>
      </c>
      <c r="H256" s="6">
        <f t="shared" ref="H256:J257" si="10">SUM(H261,H266,H271,H276,H281,H286)</f>
        <v>0</v>
      </c>
      <c r="I256" s="6">
        <f t="shared" si="10"/>
        <v>0</v>
      </c>
      <c r="J256" s="6">
        <f t="shared" si="10"/>
        <v>0</v>
      </c>
      <c r="K256" s="11"/>
      <c r="L256" s="11"/>
    </row>
    <row r="257" spans="1:12" ht="18.2" customHeight="1" x14ac:dyDescent="0.25">
      <c r="A257" s="15"/>
      <c r="B257" s="15"/>
      <c r="C257" s="15"/>
      <c r="D257" s="15"/>
      <c r="E257" s="15"/>
      <c r="F257" s="5" t="s">
        <v>19</v>
      </c>
      <c r="G257" s="6">
        <f>SUM(H257:J257)</f>
        <v>149226.13621</v>
      </c>
      <c r="H257" s="6">
        <f t="shared" si="10"/>
        <v>146256.17817999999</v>
      </c>
      <c r="I257" s="6">
        <f t="shared" si="10"/>
        <v>2969.9580299999998</v>
      </c>
      <c r="J257" s="6">
        <f t="shared" si="10"/>
        <v>0</v>
      </c>
      <c r="K257" s="11"/>
      <c r="L257" s="11"/>
    </row>
    <row r="258" spans="1:12" ht="18.2" customHeight="1" x14ac:dyDescent="0.25">
      <c r="A258" s="12">
        <v>1</v>
      </c>
      <c r="B258" s="13" t="s">
        <v>71</v>
      </c>
      <c r="C258" s="13" t="s">
        <v>72</v>
      </c>
      <c r="D258" s="13" t="s">
        <v>22</v>
      </c>
      <c r="E258" s="13" t="s">
        <v>23</v>
      </c>
      <c r="F258" s="11" t="s">
        <v>17</v>
      </c>
      <c r="G258" s="14">
        <f>SUM(G261:G262)</f>
        <v>39971.404340000001</v>
      </c>
      <c r="H258" s="14">
        <f>SUM(H261:H262)</f>
        <v>39175.936009999998</v>
      </c>
      <c r="I258" s="14">
        <f>SUM(I261:I262)</f>
        <v>795.46833000000004</v>
      </c>
      <c r="J258" s="14">
        <f>SUM(J261:J262)</f>
        <v>0</v>
      </c>
      <c r="K258" s="10">
        <v>466380.19</v>
      </c>
      <c r="L258" s="11">
        <v>99</v>
      </c>
    </row>
    <row r="259" spans="1:12" ht="18.2" customHeight="1" x14ac:dyDescent="0.25">
      <c r="A259" s="12"/>
      <c r="B259" s="13"/>
      <c r="C259" s="13"/>
      <c r="D259" s="13"/>
      <c r="E259" s="13"/>
      <c r="F259" s="11"/>
      <c r="G259" s="14"/>
      <c r="H259" s="14"/>
      <c r="I259" s="14"/>
      <c r="J259" s="14"/>
      <c r="K259" s="10"/>
      <c r="L259" s="11"/>
    </row>
    <row r="260" spans="1:12" ht="18.2" customHeight="1" x14ac:dyDescent="0.25">
      <c r="A260" s="12"/>
      <c r="B260" s="13"/>
      <c r="C260" s="13"/>
      <c r="D260" s="13"/>
      <c r="E260" s="13"/>
      <c r="F260" s="11"/>
      <c r="G260" s="14"/>
      <c r="H260" s="14"/>
      <c r="I260" s="14"/>
      <c r="J260" s="14"/>
      <c r="K260" s="10"/>
      <c r="L260" s="11"/>
    </row>
    <row r="261" spans="1:12" ht="18.2" customHeight="1" x14ac:dyDescent="0.25">
      <c r="A261" s="12"/>
      <c r="B261" s="13"/>
      <c r="C261" s="13"/>
      <c r="D261" s="13"/>
      <c r="E261" s="13"/>
      <c r="F261" s="5" t="s">
        <v>18</v>
      </c>
      <c r="G261" s="6">
        <f>SUM(H261:J261)</f>
        <v>0</v>
      </c>
      <c r="H261" s="6">
        <v>0</v>
      </c>
      <c r="I261" s="6">
        <v>0</v>
      </c>
      <c r="J261" s="6">
        <v>0</v>
      </c>
      <c r="K261" s="10"/>
      <c r="L261" s="11"/>
    </row>
    <row r="262" spans="1:12" ht="18.2" customHeight="1" x14ac:dyDescent="0.25">
      <c r="A262" s="12"/>
      <c r="B262" s="13"/>
      <c r="C262" s="13"/>
      <c r="D262" s="13"/>
      <c r="E262" s="13"/>
      <c r="F262" s="5" t="s">
        <v>19</v>
      </c>
      <c r="G262" s="6">
        <f>SUM(H262:J262)</f>
        <v>39971.404340000001</v>
      </c>
      <c r="H262" s="6">
        <v>39175.936009999998</v>
      </c>
      <c r="I262" s="6">
        <v>795.46833000000004</v>
      </c>
      <c r="J262" s="6">
        <v>0</v>
      </c>
      <c r="K262" s="10"/>
      <c r="L262" s="11"/>
    </row>
    <row r="263" spans="1:12" ht="18.2" customHeight="1" x14ac:dyDescent="0.25">
      <c r="A263" s="12">
        <v>2</v>
      </c>
      <c r="B263" s="13" t="s">
        <v>71</v>
      </c>
      <c r="C263" s="13" t="s">
        <v>73</v>
      </c>
      <c r="D263" s="13" t="s">
        <v>22</v>
      </c>
      <c r="E263" s="13" t="s">
        <v>23</v>
      </c>
      <c r="F263" s="11" t="s">
        <v>17</v>
      </c>
      <c r="G263" s="14">
        <f>SUM(G266:G267)</f>
        <v>44510.94801</v>
      </c>
      <c r="H263" s="14">
        <f>SUM(H266:H267)</f>
        <v>43625.179479999999</v>
      </c>
      <c r="I263" s="14">
        <f>SUM(I266:I267)</f>
        <v>885.76853000000006</v>
      </c>
      <c r="J263" s="14">
        <f>SUM(J266:J267)</f>
        <v>0</v>
      </c>
      <c r="K263" s="10">
        <v>88131.68</v>
      </c>
      <c r="L263" s="11">
        <v>24</v>
      </c>
    </row>
    <row r="264" spans="1:12" ht="18.2" customHeight="1" x14ac:dyDescent="0.25">
      <c r="A264" s="12"/>
      <c r="B264" s="13"/>
      <c r="C264" s="13"/>
      <c r="D264" s="13"/>
      <c r="E264" s="13"/>
      <c r="F264" s="11"/>
      <c r="G264" s="14"/>
      <c r="H264" s="14"/>
      <c r="I264" s="14"/>
      <c r="J264" s="14"/>
      <c r="K264" s="10"/>
      <c r="L264" s="11"/>
    </row>
    <row r="265" spans="1:12" ht="18.2" customHeight="1" x14ac:dyDescent="0.25">
      <c r="A265" s="12"/>
      <c r="B265" s="13"/>
      <c r="C265" s="13"/>
      <c r="D265" s="13"/>
      <c r="E265" s="13"/>
      <c r="F265" s="11"/>
      <c r="G265" s="14"/>
      <c r="H265" s="14"/>
      <c r="I265" s="14"/>
      <c r="J265" s="14"/>
      <c r="K265" s="10"/>
      <c r="L265" s="11"/>
    </row>
    <row r="266" spans="1:12" ht="18.2" customHeight="1" x14ac:dyDescent="0.25">
      <c r="A266" s="12"/>
      <c r="B266" s="13"/>
      <c r="C266" s="13"/>
      <c r="D266" s="13"/>
      <c r="E266" s="13"/>
      <c r="F266" s="5" t="s">
        <v>18</v>
      </c>
      <c r="G266" s="6">
        <f>SUM(H266:J266)</f>
        <v>0</v>
      </c>
      <c r="H266" s="6">
        <v>0</v>
      </c>
      <c r="I266" s="6">
        <v>0</v>
      </c>
      <c r="J266" s="6">
        <v>0</v>
      </c>
      <c r="K266" s="10"/>
      <c r="L266" s="11"/>
    </row>
    <row r="267" spans="1:12" ht="18.2" customHeight="1" x14ac:dyDescent="0.25">
      <c r="A267" s="12"/>
      <c r="B267" s="13"/>
      <c r="C267" s="13"/>
      <c r="D267" s="13"/>
      <c r="E267" s="13"/>
      <c r="F267" s="5" t="s">
        <v>19</v>
      </c>
      <c r="G267" s="6">
        <f>SUM(H267:J267)</f>
        <v>44510.94801</v>
      </c>
      <c r="H267" s="6">
        <v>43625.179479999999</v>
      </c>
      <c r="I267" s="6">
        <v>885.76853000000006</v>
      </c>
      <c r="J267" s="6">
        <v>0</v>
      </c>
      <c r="K267" s="10"/>
      <c r="L267" s="11"/>
    </row>
    <row r="268" spans="1:12" ht="18.2" customHeight="1" x14ac:dyDescent="0.25">
      <c r="A268" s="12">
        <v>3</v>
      </c>
      <c r="B268" s="13" t="s">
        <v>71</v>
      </c>
      <c r="C268" s="13" t="s">
        <v>74</v>
      </c>
      <c r="D268" s="13" t="s">
        <v>22</v>
      </c>
      <c r="E268" s="13" t="s">
        <v>23</v>
      </c>
      <c r="F268" s="11" t="s">
        <v>17</v>
      </c>
      <c r="G268" s="14">
        <f>SUM(G271:G272)</f>
        <v>8224.1992200000004</v>
      </c>
      <c r="H268" s="14">
        <f>SUM(H271:H272)</f>
        <v>8060.4</v>
      </c>
      <c r="I268" s="14">
        <f>SUM(I271:I272)</f>
        <v>163.79921999999999</v>
      </c>
      <c r="J268" s="14">
        <f>SUM(J271:J272)</f>
        <v>0</v>
      </c>
      <c r="K268" s="10">
        <v>322416</v>
      </c>
      <c r="L268" s="11">
        <v>73</v>
      </c>
    </row>
    <row r="269" spans="1:12" ht="18.2" customHeight="1" x14ac:dyDescent="0.25">
      <c r="A269" s="12"/>
      <c r="B269" s="13"/>
      <c r="C269" s="13"/>
      <c r="D269" s="13"/>
      <c r="E269" s="13"/>
      <c r="F269" s="11"/>
      <c r="G269" s="14"/>
      <c r="H269" s="14"/>
      <c r="I269" s="14"/>
      <c r="J269" s="14"/>
      <c r="K269" s="10"/>
      <c r="L269" s="11"/>
    </row>
    <row r="270" spans="1:12" ht="18.2" customHeight="1" x14ac:dyDescent="0.25">
      <c r="A270" s="12"/>
      <c r="B270" s="13"/>
      <c r="C270" s="13"/>
      <c r="D270" s="13"/>
      <c r="E270" s="13"/>
      <c r="F270" s="11"/>
      <c r="G270" s="14"/>
      <c r="H270" s="14"/>
      <c r="I270" s="14"/>
      <c r="J270" s="14"/>
      <c r="K270" s="10"/>
      <c r="L270" s="11"/>
    </row>
    <row r="271" spans="1:12" ht="18.2" customHeight="1" x14ac:dyDescent="0.25">
      <c r="A271" s="12"/>
      <c r="B271" s="13"/>
      <c r="C271" s="13"/>
      <c r="D271" s="13"/>
      <c r="E271" s="13"/>
      <c r="F271" s="5" t="s">
        <v>18</v>
      </c>
      <c r="G271" s="6">
        <f>SUM(H271:J271)</f>
        <v>0</v>
      </c>
      <c r="H271" s="6">
        <v>0</v>
      </c>
      <c r="I271" s="6">
        <v>0</v>
      </c>
      <c r="J271" s="6">
        <v>0</v>
      </c>
      <c r="K271" s="10"/>
      <c r="L271" s="11"/>
    </row>
    <row r="272" spans="1:12" ht="18.2" customHeight="1" x14ac:dyDescent="0.25">
      <c r="A272" s="12"/>
      <c r="B272" s="13"/>
      <c r="C272" s="13"/>
      <c r="D272" s="13"/>
      <c r="E272" s="13"/>
      <c r="F272" s="5" t="s">
        <v>19</v>
      </c>
      <c r="G272" s="6">
        <f>SUM(H272:J272)</f>
        <v>8224.1992200000004</v>
      </c>
      <c r="H272" s="6">
        <v>8060.4</v>
      </c>
      <c r="I272" s="6">
        <v>163.79921999999999</v>
      </c>
      <c r="J272" s="6">
        <v>0</v>
      </c>
      <c r="K272" s="10"/>
      <c r="L272" s="11"/>
    </row>
    <row r="273" spans="1:12" ht="18.2" customHeight="1" x14ac:dyDescent="0.25">
      <c r="A273" s="12">
        <v>4</v>
      </c>
      <c r="B273" s="13" t="s">
        <v>71</v>
      </c>
      <c r="C273" s="13" t="s">
        <v>75</v>
      </c>
      <c r="D273" s="13" t="s">
        <v>22</v>
      </c>
      <c r="E273" s="13" t="s">
        <v>23</v>
      </c>
      <c r="F273" s="11" t="s">
        <v>17</v>
      </c>
      <c r="G273" s="14">
        <f>SUM(G276:G277)</f>
        <v>23748.765469999998</v>
      </c>
      <c r="H273" s="14">
        <f>SUM(H276:H277)</f>
        <v>23276</v>
      </c>
      <c r="I273" s="14">
        <f>SUM(I276:I277)</f>
        <v>472.76546999999999</v>
      </c>
      <c r="J273" s="14">
        <f>SUM(J276:J277)</f>
        <v>0</v>
      </c>
      <c r="K273" s="10">
        <v>387933.33</v>
      </c>
      <c r="L273" s="11">
        <v>85</v>
      </c>
    </row>
    <row r="274" spans="1:12" ht="18.2" customHeight="1" x14ac:dyDescent="0.25">
      <c r="A274" s="12"/>
      <c r="B274" s="13"/>
      <c r="C274" s="13"/>
      <c r="D274" s="13"/>
      <c r="E274" s="13"/>
      <c r="F274" s="11"/>
      <c r="G274" s="14"/>
      <c r="H274" s="14"/>
      <c r="I274" s="14"/>
      <c r="J274" s="14"/>
      <c r="K274" s="10"/>
      <c r="L274" s="11"/>
    </row>
    <row r="275" spans="1:12" ht="18.2" customHeight="1" x14ac:dyDescent="0.25">
      <c r="A275" s="12"/>
      <c r="B275" s="13"/>
      <c r="C275" s="13"/>
      <c r="D275" s="13"/>
      <c r="E275" s="13"/>
      <c r="F275" s="11"/>
      <c r="G275" s="14"/>
      <c r="H275" s="14"/>
      <c r="I275" s="14"/>
      <c r="J275" s="14"/>
      <c r="K275" s="10"/>
      <c r="L275" s="11"/>
    </row>
    <row r="276" spans="1:12" ht="18.2" customHeight="1" x14ac:dyDescent="0.25">
      <c r="A276" s="12"/>
      <c r="B276" s="13"/>
      <c r="C276" s="13"/>
      <c r="D276" s="13"/>
      <c r="E276" s="13"/>
      <c r="F276" s="5" t="s">
        <v>18</v>
      </c>
      <c r="G276" s="6">
        <f>SUM(H276:J276)</f>
        <v>0</v>
      </c>
      <c r="H276" s="6">
        <v>0</v>
      </c>
      <c r="I276" s="6">
        <v>0</v>
      </c>
      <c r="J276" s="6">
        <v>0</v>
      </c>
      <c r="K276" s="10"/>
      <c r="L276" s="11"/>
    </row>
    <row r="277" spans="1:12" ht="18.2" customHeight="1" x14ac:dyDescent="0.25">
      <c r="A277" s="12"/>
      <c r="B277" s="13"/>
      <c r="C277" s="13"/>
      <c r="D277" s="13"/>
      <c r="E277" s="13"/>
      <c r="F277" s="5" t="s">
        <v>19</v>
      </c>
      <c r="G277" s="6">
        <f>SUM(H277:J277)</f>
        <v>23748.765469999998</v>
      </c>
      <c r="H277" s="6">
        <v>23276</v>
      </c>
      <c r="I277" s="6">
        <v>472.76546999999999</v>
      </c>
      <c r="J277" s="6">
        <v>0</v>
      </c>
      <c r="K277" s="10"/>
      <c r="L277" s="11"/>
    </row>
    <row r="278" spans="1:12" ht="18.2" customHeight="1" x14ac:dyDescent="0.25">
      <c r="A278" s="12">
        <v>5</v>
      </c>
      <c r="B278" s="13" t="s">
        <v>71</v>
      </c>
      <c r="C278" s="13" t="s">
        <v>76</v>
      </c>
      <c r="D278" s="13" t="s">
        <v>22</v>
      </c>
      <c r="E278" s="13" t="s">
        <v>23</v>
      </c>
      <c r="F278" s="11" t="s">
        <v>17</v>
      </c>
      <c r="G278" s="14">
        <f>SUM(G281:G282)</f>
        <v>19647.14572</v>
      </c>
      <c r="H278" s="14">
        <f>SUM(H281:H282)</f>
        <v>19256.19814</v>
      </c>
      <c r="I278" s="14">
        <f>SUM(I281:I282)</f>
        <v>390.94758000000002</v>
      </c>
      <c r="J278" s="14">
        <f>SUM(J281:J282)</f>
        <v>0</v>
      </c>
      <c r="K278" s="10">
        <v>100292.7</v>
      </c>
      <c r="L278" s="11">
        <v>22</v>
      </c>
    </row>
    <row r="279" spans="1:12" ht="18.2" customHeight="1" x14ac:dyDescent="0.25">
      <c r="A279" s="12"/>
      <c r="B279" s="13"/>
      <c r="C279" s="13"/>
      <c r="D279" s="13"/>
      <c r="E279" s="13"/>
      <c r="F279" s="11"/>
      <c r="G279" s="14"/>
      <c r="H279" s="14"/>
      <c r="I279" s="14"/>
      <c r="J279" s="14"/>
      <c r="K279" s="10"/>
      <c r="L279" s="11"/>
    </row>
    <row r="280" spans="1:12" ht="18.2" customHeight="1" x14ac:dyDescent="0.25">
      <c r="A280" s="12"/>
      <c r="B280" s="13"/>
      <c r="C280" s="13"/>
      <c r="D280" s="13"/>
      <c r="E280" s="13"/>
      <c r="F280" s="11"/>
      <c r="G280" s="14"/>
      <c r="H280" s="14"/>
      <c r="I280" s="14"/>
      <c r="J280" s="14"/>
      <c r="K280" s="10"/>
      <c r="L280" s="11"/>
    </row>
    <row r="281" spans="1:12" ht="18.2" customHeight="1" x14ac:dyDescent="0.25">
      <c r="A281" s="12"/>
      <c r="B281" s="13"/>
      <c r="C281" s="13"/>
      <c r="D281" s="13"/>
      <c r="E281" s="13"/>
      <c r="F281" s="5" t="s">
        <v>18</v>
      </c>
      <c r="G281" s="6">
        <f>SUM(H281:J281)</f>
        <v>0</v>
      </c>
      <c r="H281" s="6">
        <v>0</v>
      </c>
      <c r="I281" s="6">
        <v>0</v>
      </c>
      <c r="J281" s="6">
        <v>0</v>
      </c>
      <c r="K281" s="10"/>
      <c r="L281" s="11"/>
    </row>
    <row r="282" spans="1:12" ht="54" customHeight="1" x14ac:dyDescent="0.25">
      <c r="A282" s="12"/>
      <c r="B282" s="13"/>
      <c r="C282" s="13"/>
      <c r="D282" s="13"/>
      <c r="E282" s="13"/>
      <c r="F282" s="5" t="s">
        <v>19</v>
      </c>
      <c r="G282" s="6">
        <f>SUM(H282:J282)</f>
        <v>19647.14572</v>
      </c>
      <c r="H282" s="6">
        <v>19256.19814</v>
      </c>
      <c r="I282" s="6">
        <v>390.94758000000002</v>
      </c>
      <c r="J282" s="6">
        <v>0</v>
      </c>
      <c r="K282" s="10"/>
      <c r="L282" s="11"/>
    </row>
    <row r="283" spans="1:12" ht="18.2" customHeight="1" x14ac:dyDescent="0.25">
      <c r="A283" s="12">
        <v>6</v>
      </c>
      <c r="B283" s="13" t="s">
        <v>71</v>
      </c>
      <c r="C283" s="13" t="s">
        <v>77</v>
      </c>
      <c r="D283" s="13" t="s">
        <v>22</v>
      </c>
      <c r="E283" s="13" t="s">
        <v>28</v>
      </c>
      <c r="F283" s="11" t="s">
        <v>17</v>
      </c>
      <c r="G283" s="14">
        <f>SUM(G286:G287)</f>
        <v>13123.67345</v>
      </c>
      <c r="H283" s="14">
        <f>SUM(H286:H287)</f>
        <v>12862.464550000001</v>
      </c>
      <c r="I283" s="14">
        <f>SUM(I286:I287)</f>
        <v>261.20890000000003</v>
      </c>
      <c r="J283" s="14">
        <f>SUM(J286:J287)</f>
        <v>0</v>
      </c>
      <c r="K283" s="10">
        <v>803904.03</v>
      </c>
      <c r="L283" s="11">
        <v>125</v>
      </c>
    </row>
    <row r="284" spans="1:12" ht="18.2" customHeight="1" x14ac:dyDescent="0.25">
      <c r="A284" s="12"/>
      <c r="B284" s="13"/>
      <c r="C284" s="13"/>
      <c r="D284" s="13"/>
      <c r="E284" s="13"/>
      <c r="F284" s="11"/>
      <c r="G284" s="14"/>
      <c r="H284" s="14"/>
      <c r="I284" s="14"/>
      <c r="J284" s="14"/>
      <c r="K284" s="10"/>
      <c r="L284" s="11"/>
    </row>
    <row r="285" spans="1:12" ht="18.2" customHeight="1" x14ac:dyDescent="0.25">
      <c r="A285" s="12"/>
      <c r="B285" s="13"/>
      <c r="C285" s="13"/>
      <c r="D285" s="13"/>
      <c r="E285" s="13"/>
      <c r="F285" s="11"/>
      <c r="G285" s="14"/>
      <c r="H285" s="14"/>
      <c r="I285" s="14"/>
      <c r="J285" s="14"/>
      <c r="K285" s="10"/>
      <c r="L285" s="11"/>
    </row>
    <row r="286" spans="1:12" ht="18.2" customHeight="1" x14ac:dyDescent="0.25">
      <c r="A286" s="12"/>
      <c r="B286" s="13"/>
      <c r="C286" s="13"/>
      <c r="D286" s="13"/>
      <c r="E286" s="13"/>
      <c r="F286" s="5" t="s">
        <v>18</v>
      </c>
      <c r="G286" s="6">
        <f>SUM(H286:J286)</f>
        <v>0</v>
      </c>
      <c r="H286" s="6">
        <v>0</v>
      </c>
      <c r="I286" s="6">
        <v>0</v>
      </c>
      <c r="J286" s="6">
        <v>0</v>
      </c>
      <c r="K286" s="10"/>
      <c r="L286" s="11"/>
    </row>
    <row r="287" spans="1:12" ht="18.2" customHeight="1" x14ac:dyDescent="0.25">
      <c r="A287" s="12"/>
      <c r="B287" s="13"/>
      <c r="C287" s="13"/>
      <c r="D287" s="13"/>
      <c r="E287" s="13"/>
      <c r="F287" s="5" t="s">
        <v>19</v>
      </c>
      <c r="G287" s="6">
        <f>SUM(H287:J287)</f>
        <v>13123.67345</v>
      </c>
      <c r="H287" s="6">
        <v>12862.464550000001</v>
      </c>
      <c r="I287" s="6">
        <v>261.20890000000003</v>
      </c>
      <c r="J287" s="6">
        <v>0</v>
      </c>
      <c r="K287" s="10"/>
      <c r="L287" s="11"/>
    </row>
    <row r="288" spans="1:12" ht="18.2" customHeight="1" x14ac:dyDescent="0.25">
      <c r="A288" s="15" t="s">
        <v>204</v>
      </c>
      <c r="B288" s="15"/>
      <c r="C288" s="15"/>
      <c r="D288" s="15"/>
      <c r="E288" s="15"/>
      <c r="F288" s="11" t="s">
        <v>17</v>
      </c>
      <c r="G288" s="14">
        <f>SUM(G291:G292)</f>
        <v>15109.96319</v>
      </c>
      <c r="H288" s="14">
        <f>SUM(H293,H298)</f>
        <v>13428.07653</v>
      </c>
      <c r="I288" s="14">
        <f>SUM(I293,I298)</f>
        <v>1681.8866599999999</v>
      </c>
      <c r="J288" s="14">
        <f>SUM(J293,J298)</f>
        <v>0</v>
      </c>
      <c r="K288" s="11" t="str">
        <f>IF(H292=0,"-","")</f>
        <v/>
      </c>
      <c r="L288" s="11" t="str">
        <f>IF(H292=0,"-","")</f>
        <v/>
      </c>
    </row>
    <row r="289" spans="1:12" ht="18.2" customHeight="1" x14ac:dyDescent="0.25">
      <c r="A289" s="15"/>
      <c r="B289" s="15"/>
      <c r="C289" s="15"/>
      <c r="D289" s="15"/>
      <c r="E289" s="15"/>
      <c r="F289" s="11"/>
      <c r="G289" s="14"/>
      <c r="H289" s="14"/>
      <c r="I289" s="14"/>
      <c r="J289" s="14"/>
      <c r="K289" s="11"/>
      <c r="L289" s="11"/>
    </row>
    <row r="290" spans="1:12" ht="18.2" customHeight="1" x14ac:dyDescent="0.25">
      <c r="A290" s="15"/>
      <c r="B290" s="15"/>
      <c r="C290" s="15"/>
      <c r="D290" s="15"/>
      <c r="E290" s="15"/>
      <c r="F290" s="11"/>
      <c r="G290" s="14"/>
      <c r="H290" s="14"/>
      <c r="I290" s="14"/>
      <c r="J290" s="14"/>
      <c r="K290" s="11"/>
      <c r="L290" s="11"/>
    </row>
    <row r="291" spans="1:12" ht="18.2" customHeight="1" x14ac:dyDescent="0.25">
      <c r="A291" s="15"/>
      <c r="B291" s="15"/>
      <c r="C291" s="15"/>
      <c r="D291" s="15"/>
      <c r="E291" s="15"/>
      <c r="F291" s="5" t="s">
        <v>18</v>
      </c>
      <c r="G291" s="6">
        <f>SUM(H291:J291)</f>
        <v>0</v>
      </c>
      <c r="H291" s="6">
        <f t="shared" ref="H291:J292" si="11">SUM(H296,H301)</f>
        <v>0</v>
      </c>
      <c r="I291" s="6">
        <f t="shared" si="11"/>
        <v>0</v>
      </c>
      <c r="J291" s="6">
        <f t="shared" si="11"/>
        <v>0</v>
      </c>
      <c r="K291" s="11"/>
      <c r="L291" s="11"/>
    </row>
    <row r="292" spans="1:12" ht="18.2" customHeight="1" x14ac:dyDescent="0.25">
      <c r="A292" s="15"/>
      <c r="B292" s="15"/>
      <c r="C292" s="15"/>
      <c r="D292" s="15"/>
      <c r="E292" s="15"/>
      <c r="F292" s="5" t="s">
        <v>19</v>
      </c>
      <c r="G292" s="6">
        <f>SUM(H292:J292)</f>
        <v>15109.96319</v>
      </c>
      <c r="H292" s="6">
        <f t="shared" si="11"/>
        <v>13428.07653</v>
      </c>
      <c r="I292" s="6">
        <f t="shared" si="11"/>
        <v>1681.8866599999999</v>
      </c>
      <c r="J292" s="6">
        <f t="shared" si="11"/>
        <v>0</v>
      </c>
      <c r="K292" s="11"/>
      <c r="L292" s="11"/>
    </row>
    <row r="293" spans="1:12" ht="18.2" customHeight="1" x14ac:dyDescent="0.25">
      <c r="A293" s="12">
        <v>1</v>
      </c>
      <c r="B293" s="13" t="s">
        <v>78</v>
      </c>
      <c r="C293" s="13" t="s">
        <v>79</v>
      </c>
      <c r="D293" s="13" t="s">
        <v>22</v>
      </c>
      <c r="E293" s="13" t="s">
        <v>28</v>
      </c>
      <c r="F293" s="11" t="s">
        <v>17</v>
      </c>
      <c r="G293" s="14">
        <f>SUM(G296:G297)</f>
        <v>8938.5583900000001</v>
      </c>
      <c r="H293" s="14">
        <f>SUM(H296:H297)</f>
        <v>7379.5</v>
      </c>
      <c r="I293" s="14">
        <f>SUM(I296:I297)</f>
        <v>1559.0583899999999</v>
      </c>
      <c r="J293" s="14">
        <f>SUM(J296:J297)</f>
        <v>0</v>
      </c>
      <c r="K293" s="10">
        <v>144696.07999999999</v>
      </c>
      <c r="L293" s="11">
        <v>33</v>
      </c>
    </row>
    <row r="294" spans="1:12" ht="18.2" customHeight="1" x14ac:dyDescent="0.25">
      <c r="A294" s="12"/>
      <c r="B294" s="13"/>
      <c r="C294" s="13"/>
      <c r="D294" s="13"/>
      <c r="E294" s="13"/>
      <c r="F294" s="11"/>
      <c r="G294" s="14"/>
      <c r="H294" s="14"/>
      <c r="I294" s="14"/>
      <c r="J294" s="14"/>
      <c r="K294" s="10"/>
      <c r="L294" s="11"/>
    </row>
    <row r="295" spans="1:12" ht="18.2" customHeight="1" x14ac:dyDescent="0.25">
      <c r="A295" s="12"/>
      <c r="B295" s="13"/>
      <c r="C295" s="13"/>
      <c r="D295" s="13"/>
      <c r="E295" s="13"/>
      <c r="F295" s="11"/>
      <c r="G295" s="14"/>
      <c r="H295" s="14"/>
      <c r="I295" s="14"/>
      <c r="J295" s="14"/>
      <c r="K295" s="10"/>
      <c r="L295" s="11"/>
    </row>
    <row r="296" spans="1:12" ht="18.2" customHeight="1" x14ac:dyDescent="0.25">
      <c r="A296" s="12"/>
      <c r="B296" s="13"/>
      <c r="C296" s="13"/>
      <c r="D296" s="13"/>
      <c r="E296" s="13"/>
      <c r="F296" s="5" t="s">
        <v>18</v>
      </c>
      <c r="G296" s="6">
        <f>SUM(H296:J296)</f>
        <v>0</v>
      </c>
      <c r="H296" s="6">
        <v>0</v>
      </c>
      <c r="I296" s="6">
        <v>0</v>
      </c>
      <c r="J296" s="6">
        <v>0</v>
      </c>
      <c r="K296" s="10"/>
      <c r="L296" s="11"/>
    </row>
    <row r="297" spans="1:12" ht="18.2" customHeight="1" x14ac:dyDescent="0.25">
      <c r="A297" s="12"/>
      <c r="B297" s="13"/>
      <c r="C297" s="13"/>
      <c r="D297" s="13"/>
      <c r="E297" s="13"/>
      <c r="F297" s="5" t="s">
        <v>19</v>
      </c>
      <c r="G297" s="6">
        <f>SUM(H297:J297)</f>
        <v>8938.5583900000001</v>
      </c>
      <c r="H297" s="6">
        <v>7379.5</v>
      </c>
      <c r="I297" s="6">
        <v>1559.0583899999999</v>
      </c>
      <c r="J297" s="6">
        <v>0</v>
      </c>
      <c r="K297" s="10"/>
      <c r="L297" s="11"/>
    </row>
    <row r="298" spans="1:12" ht="18.2" customHeight="1" x14ac:dyDescent="0.25">
      <c r="A298" s="12">
        <v>2</v>
      </c>
      <c r="B298" s="13" t="s">
        <v>78</v>
      </c>
      <c r="C298" s="13" t="s">
        <v>80</v>
      </c>
      <c r="D298" s="13" t="s">
        <v>22</v>
      </c>
      <c r="E298" s="13" t="s">
        <v>28</v>
      </c>
      <c r="F298" s="11" t="s">
        <v>17</v>
      </c>
      <c r="G298" s="14">
        <f>SUM(G301:G302)</f>
        <v>6171.4048000000003</v>
      </c>
      <c r="H298" s="14">
        <f>SUM(H301:H302)</f>
        <v>6048.5765300000003</v>
      </c>
      <c r="I298" s="14">
        <f>SUM(I301:I302)</f>
        <v>122.82827</v>
      </c>
      <c r="J298" s="14">
        <f>SUM(J301:J302)</f>
        <v>0</v>
      </c>
      <c r="K298" s="10">
        <v>81737.52</v>
      </c>
      <c r="L298" s="11">
        <v>12</v>
      </c>
    </row>
    <row r="299" spans="1:12" ht="18.2" customHeight="1" x14ac:dyDescent="0.25">
      <c r="A299" s="12"/>
      <c r="B299" s="13"/>
      <c r="C299" s="13"/>
      <c r="D299" s="13"/>
      <c r="E299" s="13"/>
      <c r="F299" s="11"/>
      <c r="G299" s="14"/>
      <c r="H299" s="14"/>
      <c r="I299" s="14"/>
      <c r="J299" s="14"/>
      <c r="K299" s="10"/>
      <c r="L299" s="11"/>
    </row>
    <row r="300" spans="1:12" ht="18.2" customHeight="1" x14ac:dyDescent="0.25">
      <c r="A300" s="12"/>
      <c r="B300" s="13"/>
      <c r="C300" s="13"/>
      <c r="D300" s="13"/>
      <c r="E300" s="13"/>
      <c r="F300" s="11"/>
      <c r="G300" s="14"/>
      <c r="H300" s="14"/>
      <c r="I300" s="14"/>
      <c r="J300" s="14"/>
      <c r="K300" s="10"/>
      <c r="L300" s="11"/>
    </row>
    <row r="301" spans="1:12" ht="18.2" customHeight="1" x14ac:dyDescent="0.25">
      <c r="A301" s="12"/>
      <c r="B301" s="13"/>
      <c r="C301" s="13"/>
      <c r="D301" s="13"/>
      <c r="E301" s="13"/>
      <c r="F301" s="5" t="s">
        <v>18</v>
      </c>
      <c r="G301" s="6">
        <f>SUM(H301:J301)</f>
        <v>0</v>
      </c>
      <c r="H301" s="6">
        <v>0</v>
      </c>
      <c r="I301" s="6">
        <v>0</v>
      </c>
      <c r="J301" s="6">
        <v>0</v>
      </c>
      <c r="K301" s="10"/>
      <c r="L301" s="11"/>
    </row>
    <row r="302" spans="1:12" ht="18.2" customHeight="1" x14ac:dyDescent="0.25">
      <c r="A302" s="12"/>
      <c r="B302" s="13"/>
      <c r="C302" s="13"/>
      <c r="D302" s="13"/>
      <c r="E302" s="13"/>
      <c r="F302" s="5" t="s">
        <v>19</v>
      </c>
      <c r="G302" s="6">
        <f>SUM(H302:J302)</f>
        <v>6171.4048000000003</v>
      </c>
      <c r="H302" s="6">
        <v>6048.5765300000003</v>
      </c>
      <c r="I302" s="6">
        <v>122.82827</v>
      </c>
      <c r="J302" s="6">
        <v>0</v>
      </c>
      <c r="K302" s="10"/>
      <c r="L302" s="11"/>
    </row>
    <row r="303" spans="1:12" ht="18.2" customHeight="1" x14ac:dyDescent="0.25">
      <c r="A303" s="15" t="s">
        <v>205</v>
      </c>
      <c r="B303" s="15"/>
      <c r="C303" s="15"/>
      <c r="D303" s="15"/>
      <c r="E303" s="15"/>
      <c r="F303" s="11" t="s">
        <v>17</v>
      </c>
      <c r="G303" s="14">
        <f>SUM(G306:G307)</f>
        <v>63115.258159999998</v>
      </c>
      <c r="H303" s="14">
        <f>SUM(H308,H313,H318,H323,H328,H333)</f>
        <v>61858.075399999994</v>
      </c>
      <c r="I303" s="14">
        <f>SUM(I308,I313,I318,I323,I328,I333)</f>
        <v>1257.1827600000001</v>
      </c>
      <c r="J303" s="14">
        <f>SUM(J308,J313,J318,J323,J328,J333)</f>
        <v>0</v>
      </c>
      <c r="K303" s="11" t="str">
        <f>IF(H307=0,"-","")</f>
        <v/>
      </c>
      <c r="L303" s="11" t="str">
        <f>IF(H307=0,"-","")</f>
        <v/>
      </c>
    </row>
    <row r="304" spans="1:12" ht="18.2" customHeight="1" x14ac:dyDescent="0.25">
      <c r="A304" s="15"/>
      <c r="B304" s="15"/>
      <c r="C304" s="15"/>
      <c r="D304" s="15"/>
      <c r="E304" s="15"/>
      <c r="F304" s="11"/>
      <c r="G304" s="14"/>
      <c r="H304" s="14"/>
      <c r="I304" s="14"/>
      <c r="J304" s="14"/>
      <c r="K304" s="11"/>
      <c r="L304" s="11"/>
    </row>
    <row r="305" spans="1:12" ht="18.2" customHeight="1" x14ac:dyDescent="0.25">
      <c r="A305" s="15"/>
      <c r="B305" s="15"/>
      <c r="C305" s="15"/>
      <c r="D305" s="15"/>
      <c r="E305" s="15"/>
      <c r="F305" s="11"/>
      <c r="G305" s="14"/>
      <c r="H305" s="14"/>
      <c r="I305" s="14"/>
      <c r="J305" s="14"/>
      <c r="K305" s="11"/>
      <c r="L305" s="11"/>
    </row>
    <row r="306" spans="1:12" ht="18.2" customHeight="1" x14ac:dyDescent="0.25">
      <c r="A306" s="15"/>
      <c r="B306" s="15"/>
      <c r="C306" s="15"/>
      <c r="D306" s="15"/>
      <c r="E306" s="15"/>
      <c r="F306" s="5" t="s">
        <v>18</v>
      </c>
      <c r="G306" s="6">
        <f>SUM(H306:J306)</f>
        <v>0</v>
      </c>
      <c r="H306" s="6">
        <f t="shared" ref="H306:J307" si="12">SUM(H311,H316,H321,H326,H331,H336)</f>
        <v>0</v>
      </c>
      <c r="I306" s="6">
        <f t="shared" si="12"/>
        <v>0</v>
      </c>
      <c r="J306" s="6">
        <f t="shared" si="12"/>
        <v>0</v>
      </c>
      <c r="K306" s="11"/>
      <c r="L306" s="11"/>
    </row>
    <row r="307" spans="1:12" ht="18.2" customHeight="1" x14ac:dyDescent="0.25">
      <c r="A307" s="15"/>
      <c r="B307" s="15"/>
      <c r="C307" s="15"/>
      <c r="D307" s="15"/>
      <c r="E307" s="15"/>
      <c r="F307" s="5" t="s">
        <v>19</v>
      </c>
      <c r="G307" s="6">
        <f>SUM(H307:J307)</f>
        <v>63115.258159999998</v>
      </c>
      <c r="H307" s="6">
        <f t="shared" si="12"/>
        <v>61858.075399999994</v>
      </c>
      <c r="I307" s="6">
        <f t="shared" si="12"/>
        <v>1257.1827600000001</v>
      </c>
      <c r="J307" s="6">
        <f t="shared" si="12"/>
        <v>0</v>
      </c>
      <c r="K307" s="11"/>
      <c r="L307" s="11"/>
    </row>
    <row r="308" spans="1:12" ht="18.2" customHeight="1" x14ac:dyDescent="0.25">
      <c r="A308" s="12">
        <v>1</v>
      </c>
      <c r="B308" s="13" t="s">
        <v>81</v>
      </c>
      <c r="C308" s="13" t="s">
        <v>82</v>
      </c>
      <c r="D308" s="13" t="s">
        <v>22</v>
      </c>
      <c r="E308" s="13" t="s">
        <v>23</v>
      </c>
      <c r="F308" s="11" t="s">
        <v>17</v>
      </c>
      <c r="G308" s="14">
        <f>SUM(G311:G312)</f>
        <v>7518.6908100000001</v>
      </c>
      <c r="H308" s="14">
        <f>SUM(H311:H312)</f>
        <v>7368.0740400000004</v>
      </c>
      <c r="I308" s="14">
        <f>SUM(I311:I312)</f>
        <v>150.61677</v>
      </c>
      <c r="J308" s="14">
        <f>SUM(J311:J312)</f>
        <v>0</v>
      </c>
      <c r="K308" s="10">
        <v>254071.52</v>
      </c>
      <c r="L308" s="11">
        <v>61</v>
      </c>
    </row>
    <row r="309" spans="1:12" ht="18.2" customHeight="1" x14ac:dyDescent="0.25">
      <c r="A309" s="12"/>
      <c r="B309" s="13"/>
      <c r="C309" s="13"/>
      <c r="D309" s="13"/>
      <c r="E309" s="13"/>
      <c r="F309" s="11"/>
      <c r="G309" s="14"/>
      <c r="H309" s="14"/>
      <c r="I309" s="14"/>
      <c r="J309" s="14"/>
      <c r="K309" s="10"/>
      <c r="L309" s="11"/>
    </row>
    <row r="310" spans="1:12" ht="18.2" customHeight="1" x14ac:dyDescent="0.25">
      <c r="A310" s="12"/>
      <c r="B310" s="13"/>
      <c r="C310" s="13"/>
      <c r="D310" s="13"/>
      <c r="E310" s="13"/>
      <c r="F310" s="11"/>
      <c r="G310" s="14"/>
      <c r="H310" s="14"/>
      <c r="I310" s="14"/>
      <c r="J310" s="14"/>
      <c r="K310" s="10"/>
      <c r="L310" s="11"/>
    </row>
    <row r="311" spans="1:12" ht="18.2" customHeight="1" x14ac:dyDescent="0.25">
      <c r="A311" s="12"/>
      <c r="B311" s="13"/>
      <c r="C311" s="13"/>
      <c r="D311" s="13"/>
      <c r="E311" s="13"/>
      <c r="F311" s="5" t="s">
        <v>18</v>
      </c>
      <c r="G311" s="6">
        <f>SUM(H311:J311)</f>
        <v>0</v>
      </c>
      <c r="H311" s="6">
        <v>0</v>
      </c>
      <c r="I311" s="6">
        <v>0</v>
      </c>
      <c r="J311" s="6">
        <v>0</v>
      </c>
      <c r="K311" s="10"/>
      <c r="L311" s="11"/>
    </row>
    <row r="312" spans="1:12" ht="18.2" customHeight="1" x14ac:dyDescent="0.25">
      <c r="A312" s="12"/>
      <c r="B312" s="13"/>
      <c r="C312" s="13"/>
      <c r="D312" s="13"/>
      <c r="E312" s="13"/>
      <c r="F312" s="5" t="s">
        <v>19</v>
      </c>
      <c r="G312" s="6">
        <f>SUM(H312:J312)</f>
        <v>7518.6908100000001</v>
      </c>
      <c r="H312" s="6">
        <v>7368.0740400000004</v>
      </c>
      <c r="I312" s="6">
        <v>150.61677</v>
      </c>
      <c r="J312" s="6">
        <v>0</v>
      </c>
      <c r="K312" s="10"/>
      <c r="L312" s="11"/>
    </row>
    <row r="313" spans="1:12" ht="18.2" customHeight="1" x14ac:dyDescent="0.25">
      <c r="A313" s="12">
        <v>2</v>
      </c>
      <c r="B313" s="13" t="s">
        <v>81</v>
      </c>
      <c r="C313" s="13" t="s">
        <v>83</v>
      </c>
      <c r="D313" s="13" t="s">
        <v>22</v>
      </c>
      <c r="E313" s="13" t="s">
        <v>23</v>
      </c>
      <c r="F313" s="11" t="s">
        <v>17</v>
      </c>
      <c r="G313" s="14">
        <f>SUM(G316:G317)</f>
        <v>8276.9378099999994</v>
      </c>
      <c r="H313" s="14">
        <f>SUM(H316:H317)</f>
        <v>8112.2260500000002</v>
      </c>
      <c r="I313" s="14">
        <f>SUM(I316:I317)</f>
        <v>164.71176</v>
      </c>
      <c r="J313" s="14">
        <f>SUM(J316:J317)</f>
        <v>0</v>
      </c>
      <c r="K313" s="10">
        <v>338009.42</v>
      </c>
      <c r="L313" s="11">
        <v>76</v>
      </c>
    </row>
    <row r="314" spans="1:12" ht="18.2" customHeight="1" x14ac:dyDescent="0.25">
      <c r="A314" s="12"/>
      <c r="B314" s="13"/>
      <c r="C314" s="13"/>
      <c r="D314" s="13"/>
      <c r="E314" s="13"/>
      <c r="F314" s="11"/>
      <c r="G314" s="14"/>
      <c r="H314" s="14"/>
      <c r="I314" s="14"/>
      <c r="J314" s="14"/>
      <c r="K314" s="10"/>
      <c r="L314" s="11"/>
    </row>
    <row r="315" spans="1:12" ht="18.2" customHeight="1" x14ac:dyDescent="0.25">
      <c r="A315" s="12"/>
      <c r="B315" s="13"/>
      <c r="C315" s="13"/>
      <c r="D315" s="13"/>
      <c r="E315" s="13"/>
      <c r="F315" s="11"/>
      <c r="G315" s="14"/>
      <c r="H315" s="14"/>
      <c r="I315" s="14"/>
      <c r="J315" s="14"/>
      <c r="K315" s="10"/>
      <c r="L315" s="11"/>
    </row>
    <row r="316" spans="1:12" ht="18.2" customHeight="1" x14ac:dyDescent="0.25">
      <c r="A316" s="12"/>
      <c r="B316" s="13"/>
      <c r="C316" s="13"/>
      <c r="D316" s="13"/>
      <c r="E316" s="13"/>
      <c r="F316" s="5" t="s">
        <v>18</v>
      </c>
      <c r="G316" s="6">
        <f>SUM(H316:J316)</f>
        <v>0</v>
      </c>
      <c r="H316" s="6">
        <v>0</v>
      </c>
      <c r="I316" s="6">
        <v>0</v>
      </c>
      <c r="J316" s="6">
        <v>0</v>
      </c>
      <c r="K316" s="10"/>
      <c r="L316" s="11"/>
    </row>
    <row r="317" spans="1:12" ht="18.2" customHeight="1" x14ac:dyDescent="0.25">
      <c r="A317" s="12"/>
      <c r="B317" s="13"/>
      <c r="C317" s="13"/>
      <c r="D317" s="13"/>
      <c r="E317" s="13"/>
      <c r="F317" s="5" t="s">
        <v>19</v>
      </c>
      <c r="G317" s="6">
        <f>SUM(H317:J317)</f>
        <v>8276.9378099999994</v>
      </c>
      <c r="H317" s="6">
        <v>8112.2260500000002</v>
      </c>
      <c r="I317" s="6">
        <v>164.71176</v>
      </c>
      <c r="J317" s="6">
        <v>0</v>
      </c>
      <c r="K317" s="10"/>
      <c r="L317" s="11"/>
    </row>
    <row r="318" spans="1:12" ht="18.2" customHeight="1" x14ac:dyDescent="0.25">
      <c r="A318" s="12">
        <v>3</v>
      </c>
      <c r="B318" s="13" t="s">
        <v>81</v>
      </c>
      <c r="C318" s="13" t="s">
        <v>84</v>
      </c>
      <c r="D318" s="13" t="s">
        <v>22</v>
      </c>
      <c r="E318" s="13" t="s">
        <v>23</v>
      </c>
      <c r="F318" s="11" t="s">
        <v>17</v>
      </c>
      <c r="G318" s="14">
        <f>SUM(G321:G322)</f>
        <v>11024.850279999999</v>
      </c>
      <c r="H318" s="14">
        <f>SUM(H321:H322)</f>
        <v>10805.370929999999</v>
      </c>
      <c r="I318" s="14">
        <f>SUM(I321:I322)</f>
        <v>219.47935000000001</v>
      </c>
      <c r="J318" s="14">
        <f>SUM(J321:J322)</f>
        <v>0</v>
      </c>
      <c r="K318" s="10">
        <v>83118.240000000005</v>
      </c>
      <c r="L318" s="11">
        <v>14</v>
      </c>
    </row>
    <row r="319" spans="1:12" ht="18.2" customHeight="1" x14ac:dyDescent="0.25">
      <c r="A319" s="12"/>
      <c r="B319" s="13"/>
      <c r="C319" s="13"/>
      <c r="D319" s="13"/>
      <c r="E319" s="13"/>
      <c r="F319" s="11"/>
      <c r="G319" s="14"/>
      <c r="H319" s="14"/>
      <c r="I319" s="14"/>
      <c r="J319" s="14"/>
      <c r="K319" s="10"/>
      <c r="L319" s="11"/>
    </row>
    <row r="320" spans="1:12" ht="18.2" customHeight="1" x14ac:dyDescent="0.25">
      <c r="A320" s="12"/>
      <c r="B320" s="13"/>
      <c r="C320" s="13"/>
      <c r="D320" s="13"/>
      <c r="E320" s="13"/>
      <c r="F320" s="11"/>
      <c r="G320" s="14"/>
      <c r="H320" s="14"/>
      <c r="I320" s="14"/>
      <c r="J320" s="14"/>
      <c r="K320" s="10"/>
      <c r="L320" s="11"/>
    </row>
    <row r="321" spans="1:12" ht="18.2" customHeight="1" x14ac:dyDescent="0.25">
      <c r="A321" s="12"/>
      <c r="B321" s="13"/>
      <c r="C321" s="13"/>
      <c r="D321" s="13"/>
      <c r="E321" s="13"/>
      <c r="F321" s="5" t="s">
        <v>18</v>
      </c>
      <c r="G321" s="6">
        <f>SUM(H321:J321)</f>
        <v>0</v>
      </c>
      <c r="H321" s="6">
        <v>0</v>
      </c>
      <c r="I321" s="6">
        <v>0</v>
      </c>
      <c r="J321" s="6">
        <v>0</v>
      </c>
      <c r="K321" s="10"/>
      <c r="L321" s="11"/>
    </row>
    <row r="322" spans="1:12" ht="18.2" customHeight="1" x14ac:dyDescent="0.25">
      <c r="A322" s="12"/>
      <c r="B322" s="13"/>
      <c r="C322" s="13"/>
      <c r="D322" s="13"/>
      <c r="E322" s="13"/>
      <c r="F322" s="5" t="s">
        <v>19</v>
      </c>
      <c r="G322" s="6">
        <f>SUM(H322:J322)</f>
        <v>11024.850279999999</v>
      </c>
      <c r="H322" s="6">
        <v>10805.370929999999</v>
      </c>
      <c r="I322" s="6">
        <v>219.47935000000001</v>
      </c>
      <c r="J322" s="6">
        <v>0</v>
      </c>
      <c r="K322" s="10"/>
      <c r="L322" s="11"/>
    </row>
    <row r="323" spans="1:12" ht="18.2" customHeight="1" x14ac:dyDescent="0.25">
      <c r="A323" s="12">
        <v>4</v>
      </c>
      <c r="B323" s="13" t="s">
        <v>81</v>
      </c>
      <c r="C323" s="13" t="s">
        <v>85</v>
      </c>
      <c r="D323" s="13" t="s">
        <v>22</v>
      </c>
      <c r="E323" s="13" t="s">
        <v>23</v>
      </c>
      <c r="F323" s="11" t="s">
        <v>17</v>
      </c>
      <c r="G323" s="14">
        <f>SUM(G326:G327)</f>
        <v>21354.69629</v>
      </c>
      <c r="H323" s="14">
        <f>SUM(H326:H327)</f>
        <v>20929.719789999999</v>
      </c>
      <c r="I323" s="14">
        <f>SUM(I326:I327)</f>
        <v>424.97649999999999</v>
      </c>
      <c r="J323" s="14">
        <f>SUM(J326:J327)</f>
        <v>0</v>
      </c>
      <c r="K323" s="10">
        <v>747489.99</v>
      </c>
      <c r="L323" s="11">
        <v>122</v>
      </c>
    </row>
    <row r="324" spans="1:12" ht="18.2" customHeight="1" x14ac:dyDescent="0.25">
      <c r="A324" s="12"/>
      <c r="B324" s="13"/>
      <c r="C324" s="13"/>
      <c r="D324" s="13"/>
      <c r="E324" s="13"/>
      <c r="F324" s="11"/>
      <c r="G324" s="14"/>
      <c r="H324" s="14"/>
      <c r="I324" s="14"/>
      <c r="J324" s="14"/>
      <c r="K324" s="10"/>
      <c r="L324" s="11"/>
    </row>
    <row r="325" spans="1:12" ht="18.2" customHeight="1" x14ac:dyDescent="0.25">
      <c r="A325" s="12"/>
      <c r="B325" s="13"/>
      <c r="C325" s="13"/>
      <c r="D325" s="13"/>
      <c r="E325" s="13"/>
      <c r="F325" s="11"/>
      <c r="G325" s="14"/>
      <c r="H325" s="14"/>
      <c r="I325" s="14"/>
      <c r="J325" s="14"/>
      <c r="K325" s="10"/>
      <c r="L325" s="11"/>
    </row>
    <row r="326" spans="1:12" ht="18.2" customHeight="1" x14ac:dyDescent="0.25">
      <c r="A326" s="12"/>
      <c r="B326" s="13"/>
      <c r="C326" s="13"/>
      <c r="D326" s="13"/>
      <c r="E326" s="13"/>
      <c r="F326" s="5" t="s">
        <v>18</v>
      </c>
      <c r="G326" s="6">
        <f>SUM(H326:J326)</f>
        <v>0</v>
      </c>
      <c r="H326" s="6">
        <v>0</v>
      </c>
      <c r="I326" s="6">
        <v>0</v>
      </c>
      <c r="J326" s="6">
        <v>0</v>
      </c>
      <c r="K326" s="10"/>
      <c r="L326" s="11"/>
    </row>
    <row r="327" spans="1:12" ht="18.2" customHeight="1" x14ac:dyDescent="0.25">
      <c r="A327" s="12"/>
      <c r="B327" s="13"/>
      <c r="C327" s="13"/>
      <c r="D327" s="13"/>
      <c r="E327" s="13"/>
      <c r="F327" s="5" t="s">
        <v>19</v>
      </c>
      <c r="G327" s="6">
        <f>SUM(H327:J327)</f>
        <v>21354.69629</v>
      </c>
      <c r="H327" s="6">
        <v>20929.719789999999</v>
      </c>
      <c r="I327" s="6">
        <v>424.97649999999999</v>
      </c>
      <c r="J327" s="6">
        <v>0</v>
      </c>
      <c r="K327" s="10"/>
      <c r="L327" s="11"/>
    </row>
    <row r="328" spans="1:12" ht="18.2" customHeight="1" x14ac:dyDescent="0.25">
      <c r="A328" s="12">
        <v>5</v>
      </c>
      <c r="B328" s="13" t="s">
        <v>81</v>
      </c>
      <c r="C328" s="13" t="s">
        <v>86</v>
      </c>
      <c r="D328" s="13" t="s">
        <v>22</v>
      </c>
      <c r="E328" s="13" t="s">
        <v>23</v>
      </c>
      <c r="F328" s="11" t="s">
        <v>17</v>
      </c>
      <c r="G328" s="14">
        <f>SUM(G331:G332)</f>
        <v>7205.8795799999998</v>
      </c>
      <c r="H328" s="14">
        <f>SUM(H331:H332)</f>
        <v>7062.48459</v>
      </c>
      <c r="I328" s="14">
        <f>SUM(I331:I332)</f>
        <v>143.39499000000001</v>
      </c>
      <c r="J328" s="14">
        <f>SUM(J331:J332)</f>
        <v>0</v>
      </c>
      <c r="K328" s="10">
        <v>243533.95</v>
      </c>
      <c r="L328" s="11">
        <v>57</v>
      </c>
    </row>
    <row r="329" spans="1:12" ht="18.2" customHeight="1" x14ac:dyDescent="0.25">
      <c r="A329" s="12"/>
      <c r="B329" s="13"/>
      <c r="C329" s="13"/>
      <c r="D329" s="13"/>
      <c r="E329" s="13"/>
      <c r="F329" s="11"/>
      <c r="G329" s="14"/>
      <c r="H329" s="14"/>
      <c r="I329" s="14"/>
      <c r="J329" s="14"/>
      <c r="K329" s="10"/>
      <c r="L329" s="11"/>
    </row>
    <row r="330" spans="1:12" ht="18.2" customHeight="1" x14ac:dyDescent="0.25">
      <c r="A330" s="12"/>
      <c r="B330" s="13"/>
      <c r="C330" s="13"/>
      <c r="D330" s="13"/>
      <c r="E330" s="13"/>
      <c r="F330" s="11"/>
      <c r="G330" s="14"/>
      <c r="H330" s="14"/>
      <c r="I330" s="14"/>
      <c r="J330" s="14"/>
      <c r="K330" s="10"/>
      <c r="L330" s="11"/>
    </row>
    <row r="331" spans="1:12" ht="18.2" customHeight="1" x14ac:dyDescent="0.25">
      <c r="A331" s="12"/>
      <c r="B331" s="13"/>
      <c r="C331" s="13"/>
      <c r="D331" s="13"/>
      <c r="E331" s="13"/>
      <c r="F331" s="5" t="s">
        <v>18</v>
      </c>
      <c r="G331" s="6">
        <f>SUM(H331:J331)</f>
        <v>0</v>
      </c>
      <c r="H331" s="6">
        <v>0</v>
      </c>
      <c r="I331" s="6">
        <v>0</v>
      </c>
      <c r="J331" s="6">
        <v>0</v>
      </c>
      <c r="K331" s="10"/>
      <c r="L331" s="11"/>
    </row>
    <row r="332" spans="1:12" ht="18.2" customHeight="1" x14ac:dyDescent="0.25">
      <c r="A332" s="12"/>
      <c r="B332" s="13"/>
      <c r="C332" s="13"/>
      <c r="D332" s="13"/>
      <c r="E332" s="13"/>
      <c r="F332" s="5" t="s">
        <v>19</v>
      </c>
      <c r="G332" s="6">
        <f>SUM(H332:J332)</f>
        <v>7205.8795799999998</v>
      </c>
      <c r="H332" s="6">
        <v>7062.48459</v>
      </c>
      <c r="I332" s="6">
        <v>143.39499000000001</v>
      </c>
      <c r="J332" s="6">
        <v>0</v>
      </c>
      <c r="K332" s="10"/>
      <c r="L332" s="11"/>
    </row>
    <row r="333" spans="1:12" ht="18.2" customHeight="1" x14ac:dyDescent="0.25">
      <c r="A333" s="12">
        <v>6</v>
      </c>
      <c r="B333" s="13" t="s">
        <v>81</v>
      </c>
      <c r="C333" s="13" t="s">
        <v>87</v>
      </c>
      <c r="D333" s="13" t="s">
        <v>22</v>
      </c>
      <c r="E333" s="13" t="s">
        <v>28</v>
      </c>
      <c r="F333" s="11" t="s">
        <v>17</v>
      </c>
      <c r="G333" s="14">
        <f>SUM(G336:G337)</f>
        <v>7734.2033899999997</v>
      </c>
      <c r="H333" s="14">
        <f>SUM(H336:H337)</f>
        <v>7580.2</v>
      </c>
      <c r="I333" s="14">
        <f>SUM(I336:I337)</f>
        <v>154.00339</v>
      </c>
      <c r="J333" s="14">
        <f>SUM(J336:J337)</f>
        <v>0</v>
      </c>
      <c r="K333" s="10">
        <v>57425.760000000002</v>
      </c>
      <c r="L333" s="11">
        <v>6</v>
      </c>
    </row>
    <row r="334" spans="1:12" ht="18.2" customHeight="1" x14ac:dyDescent="0.25">
      <c r="A334" s="12"/>
      <c r="B334" s="13"/>
      <c r="C334" s="13"/>
      <c r="D334" s="13"/>
      <c r="E334" s="13"/>
      <c r="F334" s="11"/>
      <c r="G334" s="14"/>
      <c r="H334" s="14"/>
      <c r="I334" s="14"/>
      <c r="J334" s="14"/>
      <c r="K334" s="10"/>
      <c r="L334" s="11"/>
    </row>
    <row r="335" spans="1:12" ht="18.2" customHeight="1" x14ac:dyDescent="0.25">
      <c r="A335" s="12"/>
      <c r="B335" s="13"/>
      <c r="C335" s="13"/>
      <c r="D335" s="13"/>
      <c r="E335" s="13"/>
      <c r="F335" s="11"/>
      <c r="G335" s="14"/>
      <c r="H335" s="14"/>
      <c r="I335" s="14"/>
      <c r="J335" s="14"/>
      <c r="K335" s="10"/>
      <c r="L335" s="11"/>
    </row>
    <row r="336" spans="1:12" ht="18.2" customHeight="1" x14ac:dyDescent="0.25">
      <c r="A336" s="12"/>
      <c r="B336" s="13"/>
      <c r="C336" s="13"/>
      <c r="D336" s="13"/>
      <c r="E336" s="13"/>
      <c r="F336" s="5" t="s">
        <v>18</v>
      </c>
      <c r="G336" s="6">
        <f>SUM(H336:J336)</f>
        <v>0</v>
      </c>
      <c r="H336" s="6">
        <v>0</v>
      </c>
      <c r="I336" s="6">
        <v>0</v>
      </c>
      <c r="J336" s="6">
        <v>0</v>
      </c>
      <c r="K336" s="10"/>
      <c r="L336" s="11"/>
    </row>
    <row r="337" spans="1:12" ht="18.2" customHeight="1" x14ac:dyDescent="0.25">
      <c r="A337" s="12"/>
      <c r="B337" s="13"/>
      <c r="C337" s="13"/>
      <c r="D337" s="13"/>
      <c r="E337" s="13"/>
      <c r="F337" s="5" t="s">
        <v>19</v>
      </c>
      <c r="G337" s="6">
        <f>SUM(H337:J337)</f>
        <v>7734.2033899999997</v>
      </c>
      <c r="H337" s="6">
        <v>7580.2</v>
      </c>
      <c r="I337" s="6">
        <v>154.00339</v>
      </c>
      <c r="J337" s="6">
        <v>0</v>
      </c>
      <c r="K337" s="10"/>
      <c r="L337" s="11"/>
    </row>
    <row r="338" spans="1:12" ht="18.2" customHeight="1" x14ac:dyDescent="0.25">
      <c r="A338" s="15" t="s">
        <v>206</v>
      </c>
      <c r="B338" s="15"/>
      <c r="C338" s="15"/>
      <c r="D338" s="15"/>
      <c r="E338" s="15"/>
      <c r="F338" s="11" t="s">
        <v>17</v>
      </c>
      <c r="G338" s="14">
        <f>SUM(G341:G342)</f>
        <v>43979.114019999994</v>
      </c>
      <c r="H338" s="14">
        <f>SUM(H343,H348,H353,H358)</f>
        <v>30513.585159999999</v>
      </c>
      <c r="I338" s="14">
        <f>SUM(I343,I348,I353,I358)</f>
        <v>13465.528859999999</v>
      </c>
      <c r="J338" s="14">
        <f>SUM(J343,J348,J353,J358)</f>
        <v>0</v>
      </c>
      <c r="K338" s="11" t="str">
        <f>IF(H342=0,"-","")</f>
        <v/>
      </c>
      <c r="L338" s="11" t="str">
        <f>IF(H342=0,"-","")</f>
        <v/>
      </c>
    </row>
    <row r="339" spans="1:12" ht="18.2" customHeight="1" x14ac:dyDescent="0.25">
      <c r="A339" s="15"/>
      <c r="B339" s="15"/>
      <c r="C339" s="15"/>
      <c r="D339" s="15"/>
      <c r="E339" s="15"/>
      <c r="F339" s="11"/>
      <c r="G339" s="14"/>
      <c r="H339" s="14"/>
      <c r="I339" s="14"/>
      <c r="J339" s="14"/>
      <c r="K339" s="11"/>
      <c r="L339" s="11"/>
    </row>
    <row r="340" spans="1:12" ht="18.2" customHeight="1" x14ac:dyDescent="0.25">
      <c r="A340" s="15"/>
      <c r="B340" s="15"/>
      <c r="C340" s="15"/>
      <c r="D340" s="15"/>
      <c r="E340" s="15"/>
      <c r="F340" s="11"/>
      <c r="G340" s="14"/>
      <c r="H340" s="14"/>
      <c r="I340" s="14"/>
      <c r="J340" s="14"/>
      <c r="K340" s="11"/>
      <c r="L340" s="11"/>
    </row>
    <row r="341" spans="1:12" ht="18.2" customHeight="1" x14ac:dyDescent="0.25">
      <c r="A341" s="15"/>
      <c r="B341" s="15"/>
      <c r="C341" s="15"/>
      <c r="D341" s="15"/>
      <c r="E341" s="15"/>
      <c r="F341" s="5" t="s">
        <v>18</v>
      </c>
      <c r="G341" s="6">
        <f>SUM(H341:J341)</f>
        <v>0</v>
      </c>
      <c r="H341" s="6">
        <f t="shared" ref="H341:J342" si="13">SUM(H346,H351,H356,H361)</f>
        <v>0</v>
      </c>
      <c r="I341" s="6">
        <f t="shared" si="13"/>
        <v>0</v>
      </c>
      <c r="J341" s="6">
        <f t="shared" si="13"/>
        <v>0</v>
      </c>
      <c r="K341" s="11"/>
      <c r="L341" s="11"/>
    </row>
    <row r="342" spans="1:12" ht="18.2" customHeight="1" x14ac:dyDescent="0.25">
      <c r="A342" s="15"/>
      <c r="B342" s="15"/>
      <c r="C342" s="15"/>
      <c r="D342" s="15"/>
      <c r="E342" s="15"/>
      <c r="F342" s="5" t="s">
        <v>19</v>
      </c>
      <c r="G342" s="6">
        <f>SUM(H342:J342)</f>
        <v>43979.114019999994</v>
      </c>
      <c r="H342" s="6">
        <f t="shared" si="13"/>
        <v>30513.585159999999</v>
      </c>
      <c r="I342" s="6">
        <f t="shared" si="13"/>
        <v>13465.528859999999</v>
      </c>
      <c r="J342" s="6">
        <f t="shared" si="13"/>
        <v>0</v>
      </c>
      <c r="K342" s="11"/>
      <c r="L342" s="11"/>
    </row>
    <row r="343" spans="1:12" ht="18.2" customHeight="1" x14ac:dyDescent="0.25">
      <c r="A343" s="12">
        <v>1</v>
      </c>
      <c r="B343" s="13" t="s">
        <v>88</v>
      </c>
      <c r="C343" s="13" t="s">
        <v>89</v>
      </c>
      <c r="D343" s="13" t="s">
        <v>22</v>
      </c>
      <c r="E343" s="13" t="s">
        <v>23</v>
      </c>
      <c r="F343" s="11" t="s">
        <v>17</v>
      </c>
      <c r="G343" s="14">
        <f>SUM(G346:G347)</f>
        <v>23518.61462</v>
      </c>
      <c r="H343" s="14">
        <f>SUM(H346:H347)</f>
        <v>23050.517029999999</v>
      </c>
      <c r="I343" s="14">
        <f>SUM(I346:I347)</f>
        <v>468.09759000000003</v>
      </c>
      <c r="J343" s="14">
        <f>SUM(J346:J347)</f>
        <v>0</v>
      </c>
      <c r="K343" s="10">
        <v>622986.94999999995</v>
      </c>
      <c r="L343" s="11">
        <v>115</v>
      </c>
    </row>
    <row r="344" spans="1:12" ht="18.2" customHeight="1" x14ac:dyDescent="0.25">
      <c r="A344" s="12"/>
      <c r="B344" s="13"/>
      <c r="C344" s="13"/>
      <c r="D344" s="13"/>
      <c r="E344" s="13"/>
      <c r="F344" s="11"/>
      <c r="G344" s="14"/>
      <c r="H344" s="14"/>
      <c r="I344" s="14"/>
      <c r="J344" s="14"/>
      <c r="K344" s="10"/>
      <c r="L344" s="11"/>
    </row>
    <row r="345" spans="1:12" ht="18.2" customHeight="1" x14ac:dyDescent="0.25">
      <c r="A345" s="12"/>
      <c r="B345" s="13"/>
      <c r="C345" s="13"/>
      <c r="D345" s="13"/>
      <c r="E345" s="13"/>
      <c r="F345" s="11"/>
      <c r="G345" s="14"/>
      <c r="H345" s="14"/>
      <c r="I345" s="14"/>
      <c r="J345" s="14"/>
      <c r="K345" s="10"/>
      <c r="L345" s="11"/>
    </row>
    <row r="346" spans="1:12" ht="18.2" customHeight="1" x14ac:dyDescent="0.25">
      <c r="A346" s="12"/>
      <c r="B346" s="13"/>
      <c r="C346" s="13"/>
      <c r="D346" s="13"/>
      <c r="E346" s="13"/>
      <c r="F346" s="5" t="s">
        <v>18</v>
      </c>
      <c r="G346" s="6">
        <f>SUM(H346:J346)</f>
        <v>0</v>
      </c>
      <c r="H346" s="6">
        <v>0</v>
      </c>
      <c r="I346" s="6">
        <v>0</v>
      </c>
      <c r="J346" s="6">
        <v>0</v>
      </c>
      <c r="K346" s="10"/>
      <c r="L346" s="11"/>
    </row>
    <row r="347" spans="1:12" ht="38.25" customHeight="1" x14ac:dyDescent="0.25">
      <c r="A347" s="12"/>
      <c r="B347" s="13"/>
      <c r="C347" s="13"/>
      <c r="D347" s="13"/>
      <c r="E347" s="13"/>
      <c r="F347" s="5" t="s">
        <v>19</v>
      </c>
      <c r="G347" s="6">
        <f>SUM(H347:J347)</f>
        <v>23518.61462</v>
      </c>
      <c r="H347" s="6">
        <v>23050.517029999999</v>
      </c>
      <c r="I347" s="6">
        <v>468.09759000000003</v>
      </c>
      <c r="J347" s="6">
        <v>0</v>
      </c>
      <c r="K347" s="10"/>
      <c r="L347" s="11"/>
    </row>
    <row r="348" spans="1:12" ht="18.2" customHeight="1" x14ac:dyDescent="0.25">
      <c r="A348" s="12">
        <v>2</v>
      </c>
      <c r="B348" s="13" t="s">
        <v>88</v>
      </c>
      <c r="C348" s="13" t="s">
        <v>90</v>
      </c>
      <c r="D348" s="13" t="s">
        <v>22</v>
      </c>
      <c r="E348" s="13" t="s">
        <v>23</v>
      </c>
      <c r="F348" s="11" t="s">
        <v>17</v>
      </c>
      <c r="G348" s="14">
        <f>SUM(G351:G352)</f>
        <v>15341.279699999999</v>
      </c>
      <c r="H348" s="14">
        <f>SUM(H351:H352)</f>
        <v>5019.3681299999998</v>
      </c>
      <c r="I348" s="14">
        <f>SUM(I351:I352)</f>
        <v>10321.91157</v>
      </c>
      <c r="J348" s="14">
        <f>SUM(J351:J352)</f>
        <v>0</v>
      </c>
      <c r="K348" s="10">
        <v>239017.53</v>
      </c>
      <c r="L348" s="11">
        <v>56</v>
      </c>
    </row>
    <row r="349" spans="1:12" ht="18.2" customHeight="1" x14ac:dyDescent="0.25">
      <c r="A349" s="12"/>
      <c r="B349" s="13"/>
      <c r="C349" s="13"/>
      <c r="D349" s="13"/>
      <c r="E349" s="13"/>
      <c r="F349" s="11"/>
      <c r="G349" s="14"/>
      <c r="H349" s="14"/>
      <c r="I349" s="14"/>
      <c r="J349" s="14"/>
      <c r="K349" s="10"/>
      <c r="L349" s="11"/>
    </row>
    <row r="350" spans="1:12" ht="18.2" customHeight="1" x14ac:dyDescent="0.25">
      <c r="A350" s="12"/>
      <c r="B350" s="13"/>
      <c r="C350" s="13"/>
      <c r="D350" s="13"/>
      <c r="E350" s="13"/>
      <c r="F350" s="11"/>
      <c r="G350" s="14"/>
      <c r="H350" s="14"/>
      <c r="I350" s="14"/>
      <c r="J350" s="14"/>
      <c r="K350" s="10"/>
      <c r="L350" s="11"/>
    </row>
    <row r="351" spans="1:12" ht="18.2" customHeight="1" x14ac:dyDescent="0.25">
      <c r="A351" s="12"/>
      <c r="B351" s="13"/>
      <c r="C351" s="13"/>
      <c r="D351" s="13"/>
      <c r="E351" s="13"/>
      <c r="F351" s="5" t="s">
        <v>18</v>
      </c>
      <c r="G351" s="6">
        <f>SUM(H351:J351)</f>
        <v>0</v>
      </c>
      <c r="H351" s="6">
        <v>0</v>
      </c>
      <c r="I351" s="6">
        <v>0</v>
      </c>
      <c r="J351" s="6">
        <v>0</v>
      </c>
      <c r="K351" s="10"/>
      <c r="L351" s="11"/>
    </row>
    <row r="352" spans="1:12" ht="18.2" customHeight="1" x14ac:dyDescent="0.25">
      <c r="A352" s="12"/>
      <c r="B352" s="13"/>
      <c r="C352" s="13"/>
      <c r="D352" s="13"/>
      <c r="E352" s="13"/>
      <c r="F352" s="5" t="s">
        <v>19</v>
      </c>
      <c r="G352" s="6">
        <f>SUM(H352:J352)</f>
        <v>15341.279699999999</v>
      </c>
      <c r="H352" s="6">
        <v>5019.3681299999998</v>
      </c>
      <c r="I352" s="6">
        <v>10321.91157</v>
      </c>
      <c r="J352" s="6">
        <v>0</v>
      </c>
      <c r="K352" s="10"/>
      <c r="L352" s="11"/>
    </row>
    <row r="353" spans="1:12" ht="18.2" customHeight="1" x14ac:dyDescent="0.25">
      <c r="A353" s="12">
        <v>3</v>
      </c>
      <c r="B353" s="13" t="s">
        <v>88</v>
      </c>
      <c r="C353" s="13" t="s">
        <v>91</v>
      </c>
      <c r="D353" s="13" t="s">
        <v>22</v>
      </c>
      <c r="E353" s="13" t="s">
        <v>28</v>
      </c>
      <c r="F353" s="11" t="s">
        <v>17</v>
      </c>
      <c r="G353" s="14">
        <f>SUM(G356:G357)</f>
        <v>2643.2866999999997</v>
      </c>
      <c r="H353" s="14">
        <f>SUM(H356:H357)</f>
        <v>2443.6999999999998</v>
      </c>
      <c r="I353" s="14">
        <f>SUM(I356:I357)</f>
        <v>199.58670000000001</v>
      </c>
      <c r="J353" s="14">
        <f>SUM(J356:J357)</f>
        <v>0</v>
      </c>
      <c r="K353" s="10">
        <v>78829.03</v>
      </c>
      <c r="L353" s="11">
        <v>10</v>
      </c>
    </row>
    <row r="354" spans="1:12" ht="18.2" customHeight="1" x14ac:dyDescent="0.25">
      <c r="A354" s="12"/>
      <c r="B354" s="13"/>
      <c r="C354" s="13"/>
      <c r="D354" s="13"/>
      <c r="E354" s="13"/>
      <c r="F354" s="11"/>
      <c r="G354" s="14"/>
      <c r="H354" s="14"/>
      <c r="I354" s="14"/>
      <c r="J354" s="14"/>
      <c r="K354" s="10"/>
      <c r="L354" s="11"/>
    </row>
    <row r="355" spans="1:12" ht="18.2" customHeight="1" x14ac:dyDescent="0.25">
      <c r="A355" s="12"/>
      <c r="B355" s="13"/>
      <c r="C355" s="13"/>
      <c r="D355" s="13"/>
      <c r="E355" s="13"/>
      <c r="F355" s="11"/>
      <c r="G355" s="14"/>
      <c r="H355" s="14"/>
      <c r="I355" s="14"/>
      <c r="J355" s="14"/>
      <c r="K355" s="10"/>
      <c r="L355" s="11"/>
    </row>
    <row r="356" spans="1:12" ht="18.2" customHeight="1" x14ac:dyDescent="0.25">
      <c r="A356" s="12"/>
      <c r="B356" s="13"/>
      <c r="C356" s="13"/>
      <c r="D356" s="13"/>
      <c r="E356" s="13"/>
      <c r="F356" s="5" t="s">
        <v>18</v>
      </c>
      <c r="G356" s="6">
        <f>SUM(H356:J356)</f>
        <v>0</v>
      </c>
      <c r="H356" s="6">
        <v>0</v>
      </c>
      <c r="I356" s="6">
        <v>0</v>
      </c>
      <c r="J356" s="6">
        <v>0</v>
      </c>
      <c r="K356" s="10"/>
      <c r="L356" s="11"/>
    </row>
    <row r="357" spans="1:12" ht="18.2" customHeight="1" x14ac:dyDescent="0.25">
      <c r="A357" s="12"/>
      <c r="B357" s="13"/>
      <c r="C357" s="13"/>
      <c r="D357" s="13"/>
      <c r="E357" s="13"/>
      <c r="F357" s="5" t="s">
        <v>19</v>
      </c>
      <c r="G357" s="6">
        <f>SUM(H357:J357)</f>
        <v>2643.2866999999997</v>
      </c>
      <c r="H357" s="6">
        <v>2443.6999999999998</v>
      </c>
      <c r="I357" s="6">
        <v>199.58670000000001</v>
      </c>
      <c r="J357" s="6">
        <v>0</v>
      </c>
      <c r="K357" s="10"/>
      <c r="L357" s="11"/>
    </row>
    <row r="358" spans="1:12" ht="18.2" customHeight="1" x14ac:dyDescent="0.25">
      <c r="A358" s="12">
        <v>4</v>
      </c>
      <c r="B358" s="13" t="s">
        <v>88</v>
      </c>
      <c r="C358" s="13" t="s">
        <v>92</v>
      </c>
      <c r="D358" s="13" t="s">
        <v>22</v>
      </c>
      <c r="E358" s="13" t="s">
        <v>28</v>
      </c>
      <c r="F358" s="11" t="s">
        <v>17</v>
      </c>
      <c r="G358" s="14">
        <f>SUM(G361:G362)</f>
        <v>2475.933</v>
      </c>
      <c r="H358" s="14">
        <f>SUM(H361:H362)</f>
        <v>0</v>
      </c>
      <c r="I358" s="14">
        <f>SUM(I361:I362)</f>
        <v>2475.933</v>
      </c>
      <c r="J358" s="14">
        <f>SUM(J361:J362)</f>
        <v>0</v>
      </c>
      <c r="K358" s="10" t="s">
        <v>31</v>
      </c>
      <c r="L358" s="11" t="s">
        <v>31</v>
      </c>
    </row>
    <row r="359" spans="1:12" ht="18.2" customHeight="1" x14ac:dyDescent="0.25">
      <c r="A359" s="12"/>
      <c r="B359" s="13"/>
      <c r="C359" s="13"/>
      <c r="D359" s="13"/>
      <c r="E359" s="13"/>
      <c r="F359" s="11"/>
      <c r="G359" s="14"/>
      <c r="H359" s="14"/>
      <c r="I359" s="14"/>
      <c r="J359" s="14"/>
      <c r="K359" s="10"/>
      <c r="L359" s="11"/>
    </row>
    <row r="360" spans="1:12" ht="18.2" customHeight="1" x14ac:dyDescent="0.25">
      <c r="A360" s="12"/>
      <c r="B360" s="13"/>
      <c r="C360" s="13"/>
      <c r="D360" s="13"/>
      <c r="E360" s="13"/>
      <c r="F360" s="11"/>
      <c r="G360" s="14"/>
      <c r="H360" s="14"/>
      <c r="I360" s="14"/>
      <c r="J360" s="14"/>
      <c r="K360" s="10"/>
      <c r="L360" s="11"/>
    </row>
    <row r="361" spans="1:12" ht="18.2" customHeight="1" x14ac:dyDescent="0.25">
      <c r="A361" s="12"/>
      <c r="B361" s="13"/>
      <c r="C361" s="13"/>
      <c r="D361" s="13"/>
      <c r="E361" s="13"/>
      <c r="F361" s="5" t="s">
        <v>18</v>
      </c>
      <c r="G361" s="6">
        <f>SUM(H361:J361)</f>
        <v>0</v>
      </c>
      <c r="H361" s="6">
        <v>0</v>
      </c>
      <c r="I361" s="6">
        <v>0</v>
      </c>
      <c r="J361" s="6">
        <v>0</v>
      </c>
      <c r="K361" s="10"/>
      <c r="L361" s="11"/>
    </row>
    <row r="362" spans="1:12" ht="18.2" customHeight="1" x14ac:dyDescent="0.25">
      <c r="A362" s="12"/>
      <c r="B362" s="13"/>
      <c r="C362" s="13"/>
      <c r="D362" s="13"/>
      <c r="E362" s="13"/>
      <c r="F362" s="5" t="s">
        <v>19</v>
      </c>
      <c r="G362" s="6">
        <f>SUM(H362:J362)</f>
        <v>2475.933</v>
      </c>
      <c r="H362" s="6">
        <v>0</v>
      </c>
      <c r="I362" s="6">
        <v>2475.933</v>
      </c>
      <c r="J362" s="6">
        <v>0</v>
      </c>
      <c r="K362" s="10"/>
      <c r="L362" s="11"/>
    </row>
    <row r="363" spans="1:12" ht="18.2" customHeight="1" x14ac:dyDescent="0.25">
      <c r="A363" s="15" t="s">
        <v>207</v>
      </c>
      <c r="B363" s="15"/>
      <c r="C363" s="15"/>
      <c r="D363" s="15"/>
      <c r="E363" s="15"/>
      <c r="F363" s="11" t="s">
        <v>17</v>
      </c>
      <c r="G363" s="14">
        <f>SUM(G366:G367)</f>
        <v>96901.061379999999</v>
      </c>
      <c r="H363" s="14">
        <f>SUM(H368,H373,H378,H383,H388,H393,H398,H403,H408,H413)</f>
        <v>87246.190159999998</v>
      </c>
      <c r="I363" s="14">
        <f>SUM(I368,I373,I378,I383,I388,I393,I398,I403,I408,I413)</f>
        <v>9654.8712200000009</v>
      </c>
      <c r="J363" s="14">
        <f>SUM(J368,J373,J378,J383,J388,J393,J398,J403,J408,J413)</f>
        <v>0</v>
      </c>
      <c r="K363" s="11" t="str">
        <f>IF(H367=0,"-","")</f>
        <v/>
      </c>
      <c r="L363" s="11" t="str">
        <f>IF(H367=0,"-","")</f>
        <v/>
      </c>
    </row>
    <row r="364" spans="1:12" ht="18.2" customHeight="1" x14ac:dyDescent="0.25">
      <c r="A364" s="15"/>
      <c r="B364" s="15"/>
      <c r="C364" s="15"/>
      <c r="D364" s="15"/>
      <c r="E364" s="15"/>
      <c r="F364" s="11"/>
      <c r="G364" s="14"/>
      <c r="H364" s="14"/>
      <c r="I364" s="14"/>
      <c r="J364" s="14"/>
      <c r="K364" s="11"/>
      <c r="L364" s="11"/>
    </row>
    <row r="365" spans="1:12" ht="18.2" customHeight="1" x14ac:dyDescent="0.25">
      <c r="A365" s="15"/>
      <c r="B365" s="15"/>
      <c r="C365" s="15"/>
      <c r="D365" s="15"/>
      <c r="E365" s="15"/>
      <c r="F365" s="11"/>
      <c r="G365" s="14"/>
      <c r="H365" s="14"/>
      <c r="I365" s="14"/>
      <c r="J365" s="14"/>
      <c r="K365" s="11"/>
      <c r="L365" s="11"/>
    </row>
    <row r="366" spans="1:12" ht="18.2" customHeight="1" x14ac:dyDescent="0.25">
      <c r="A366" s="15"/>
      <c r="B366" s="15"/>
      <c r="C366" s="15"/>
      <c r="D366" s="15"/>
      <c r="E366" s="15"/>
      <c r="F366" s="5" t="s">
        <v>18</v>
      </c>
      <c r="G366" s="6">
        <f>SUM(H366:J366)</f>
        <v>0</v>
      </c>
      <c r="H366" s="6">
        <f t="shared" ref="H366:J367" si="14">SUM(H371,H376,H381,H386,H391,H396,H401,H406,H411,H416)</f>
        <v>0</v>
      </c>
      <c r="I366" s="6">
        <f t="shared" si="14"/>
        <v>0</v>
      </c>
      <c r="J366" s="6">
        <f t="shared" si="14"/>
        <v>0</v>
      </c>
      <c r="K366" s="11"/>
      <c r="L366" s="11"/>
    </row>
    <row r="367" spans="1:12" ht="18.2" customHeight="1" x14ac:dyDescent="0.25">
      <c r="A367" s="15"/>
      <c r="B367" s="15"/>
      <c r="C367" s="15"/>
      <c r="D367" s="15"/>
      <c r="E367" s="15"/>
      <c r="F367" s="5" t="s">
        <v>19</v>
      </c>
      <c r="G367" s="6">
        <f>SUM(H367:J367)</f>
        <v>96901.061379999999</v>
      </c>
      <c r="H367" s="6">
        <f t="shared" si="14"/>
        <v>87246.190159999998</v>
      </c>
      <c r="I367" s="6">
        <f t="shared" si="14"/>
        <v>9654.8712200000009</v>
      </c>
      <c r="J367" s="6">
        <f t="shared" si="14"/>
        <v>0</v>
      </c>
      <c r="K367" s="11"/>
      <c r="L367" s="11"/>
    </row>
    <row r="368" spans="1:12" ht="18.2" customHeight="1" x14ac:dyDescent="0.25">
      <c r="A368" s="12">
        <v>1</v>
      </c>
      <c r="B368" s="13" t="s">
        <v>93</v>
      </c>
      <c r="C368" s="13" t="s">
        <v>94</v>
      </c>
      <c r="D368" s="13" t="s">
        <v>22</v>
      </c>
      <c r="E368" s="13" t="s">
        <v>23</v>
      </c>
      <c r="F368" s="11" t="s">
        <v>17</v>
      </c>
      <c r="G368" s="14">
        <f>SUM(G371:G372)</f>
        <v>8951.8181499999992</v>
      </c>
      <c r="H368" s="14">
        <f>SUM(H371:H372)</f>
        <v>8773.6780099999996</v>
      </c>
      <c r="I368" s="14">
        <f>SUM(I371:I372)</f>
        <v>178.14014</v>
      </c>
      <c r="J368" s="14">
        <f>SUM(J371:J372)</f>
        <v>0</v>
      </c>
      <c r="K368" s="10">
        <v>731139.83</v>
      </c>
      <c r="L368" s="11">
        <v>120</v>
      </c>
    </row>
    <row r="369" spans="1:12" ht="18.2" customHeight="1" x14ac:dyDescent="0.25">
      <c r="A369" s="12"/>
      <c r="B369" s="13"/>
      <c r="C369" s="13"/>
      <c r="D369" s="13"/>
      <c r="E369" s="13"/>
      <c r="F369" s="11"/>
      <c r="G369" s="14"/>
      <c r="H369" s="14"/>
      <c r="I369" s="14"/>
      <c r="J369" s="14"/>
      <c r="K369" s="10"/>
      <c r="L369" s="11"/>
    </row>
    <row r="370" spans="1:12" ht="18.2" customHeight="1" x14ac:dyDescent="0.25">
      <c r="A370" s="12"/>
      <c r="B370" s="13"/>
      <c r="C370" s="13"/>
      <c r="D370" s="13"/>
      <c r="E370" s="13"/>
      <c r="F370" s="11"/>
      <c r="G370" s="14"/>
      <c r="H370" s="14"/>
      <c r="I370" s="14"/>
      <c r="J370" s="14"/>
      <c r="K370" s="10"/>
      <c r="L370" s="11"/>
    </row>
    <row r="371" spans="1:12" ht="18.2" customHeight="1" x14ac:dyDescent="0.25">
      <c r="A371" s="12"/>
      <c r="B371" s="13"/>
      <c r="C371" s="13"/>
      <c r="D371" s="13"/>
      <c r="E371" s="13"/>
      <c r="F371" s="5" t="s">
        <v>18</v>
      </c>
      <c r="G371" s="6">
        <f>SUM(H371:J371)</f>
        <v>0</v>
      </c>
      <c r="H371" s="6">
        <v>0</v>
      </c>
      <c r="I371" s="6">
        <v>0</v>
      </c>
      <c r="J371" s="6">
        <v>0</v>
      </c>
      <c r="K371" s="10"/>
      <c r="L371" s="11"/>
    </row>
    <row r="372" spans="1:12" ht="18.2" customHeight="1" x14ac:dyDescent="0.25">
      <c r="A372" s="12"/>
      <c r="B372" s="13"/>
      <c r="C372" s="13"/>
      <c r="D372" s="13"/>
      <c r="E372" s="13"/>
      <c r="F372" s="5" t="s">
        <v>19</v>
      </c>
      <c r="G372" s="6">
        <f>SUM(H372:J372)</f>
        <v>8951.8181499999992</v>
      </c>
      <c r="H372" s="6">
        <v>8773.6780099999996</v>
      </c>
      <c r="I372" s="6">
        <v>178.14014</v>
      </c>
      <c r="J372" s="6">
        <v>0</v>
      </c>
      <c r="K372" s="10"/>
      <c r="L372" s="11"/>
    </row>
    <row r="373" spans="1:12" ht="18.2" customHeight="1" x14ac:dyDescent="0.25">
      <c r="A373" s="12">
        <v>2</v>
      </c>
      <c r="B373" s="13" t="s">
        <v>93</v>
      </c>
      <c r="C373" s="13" t="s">
        <v>95</v>
      </c>
      <c r="D373" s="13" t="s">
        <v>22</v>
      </c>
      <c r="E373" s="13" t="s">
        <v>23</v>
      </c>
      <c r="F373" s="11" t="s">
        <v>17</v>
      </c>
      <c r="G373" s="14">
        <f>SUM(G376:G377)</f>
        <v>3966.3274799999999</v>
      </c>
      <c r="H373" s="14">
        <f>SUM(H376:H377)</f>
        <v>3887.3426599999998</v>
      </c>
      <c r="I373" s="14">
        <f>SUM(I376:I377)</f>
        <v>78.984819999999999</v>
      </c>
      <c r="J373" s="14">
        <f>SUM(J376:J377)</f>
        <v>0</v>
      </c>
      <c r="K373" s="10">
        <v>388734.27</v>
      </c>
      <c r="L373" s="11">
        <v>86</v>
      </c>
    </row>
    <row r="374" spans="1:12" ht="18.2" customHeight="1" x14ac:dyDescent="0.25">
      <c r="A374" s="12"/>
      <c r="B374" s="13"/>
      <c r="C374" s="13"/>
      <c r="D374" s="13"/>
      <c r="E374" s="13"/>
      <c r="F374" s="11"/>
      <c r="G374" s="14"/>
      <c r="H374" s="14"/>
      <c r="I374" s="14"/>
      <c r="J374" s="14"/>
      <c r="K374" s="10"/>
      <c r="L374" s="11"/>
    </row>
    <row r="375" spans="1:12" ht="18.2" customHeight="1" x14ac:dyDescent="0.25">
      <c r="A375" s="12"/>
      <c r="B375" s="13"/>
      <c r="C375" s="13"/>
      <c r="D375" s="13"/>
      <c r="E375" s="13"/>
      <c r="F375" s="11"/>
      <c r="G375" s="14"/>
      <c r="H375" s="14"/>
      <c r="I375" s="14"/>
      <c r="J375" s="14"/>
      <c r="K375" s="10"/>
      <c r="L375" s="11"/>
    </row>
    <row r="376" spans="1:12" ht="18.2" customHeight="1" x14ac:dyDescent="0.25">
      <c r="A376" s="12"/>
      <c r="B376" s="13"/>
      <c r="C376" s="13"/>
      <c r="D376" s="13"/>
      <c r="E376" s="13"/>
      <c r="F376" s="5" t="s">
        <v>18</v>
      </c>
      <c r="G376" s="6">
        <f>SUM(H376:J376)</f>
        <v>0</v>
      </c>
      <c r="H376" s="6">
        <v>0</v>
      </c>
      <c r="I376" s="6">
        <v>0</v>
      </c>
      <c r="J376" s="6">
        <v>0</v>
      </c>
      <c r="K376" s="10"/>
      <c r="L376" s="11"/>
    </row>
    <row r="377" spans="1:12" ht="18.2" customHeight="1" x14ac:dyDescent="0.25">
      <c r="A377" s="12"/>
      <c r="B377" s="13"/>
      <c r="C377" s="13"/>
      <c r="D377" s="13"/>
      <c r="E377" s="13"/>
      <c r="F377" s="5" t="s">
        <v>19</v>
      </c>
      <c r="G377" s="6">
        <f>SUM(H377:J377)</f>
        <v>3966.3274799999999</v>
      </c>
      <c r="H377" s="6">
        <v>3887.3426599999998</v>
      </c>
      <c r="I377" s="6">
        <v>78.984819999999999</v>
      </c>
      <c r="J377" s="6">
        <v>0</v>
      </c>
      <c r="K377" s="10"/>
      <c r="L377" s="11"/>
    </row>
    <row r="378" spans="1:12" ht="18.2" customHeight="1" x14ac:dyDescent="0.25">
      <c r="A378" s="12">
        <v>3</v>
      </c>
      <c r="B378" s="13" t="s">
        <v>93</v>
      </c>
      <c r="C378" s="13" t="s">
        <v>96</v>
      </c>
      <c r="D378" s="13" t="s">
        <v>22</v>
      </c>
      <c r="E378" s="13" t="s">
        <v>23</v>
      </c>
      <c r="F378" s="11" t="s">
        <v>17</v>
      </c>
      <c r="G378" s="14">
        <f>SUM(G381:G382)</f>
        <v>9937.5666799999999</v>
      </c>
      <c r="H378" s="14">
        <f>SUM(H381:H382)</f>
        <v>2232.67526</v>
      </c>
      <c r="I378" s="14">
        <f>SUM(I381:I382)</f>
        <v>7704.8914199999999</v>
      </c>
      <c r="J378" s="14">
        <f>SUM(J381:J382)</f>
        <v>0</v>
      </c>
      <c r="K378" s="10">
        <v>131333.84</v>
      </c>
      <c r="L378" s="11">
        <v>32</v>
      </c>
    </row>
    <row r="379" spans="1:12" ht="18.2" customHeight="1" x14ac:dyDescent="0.25">
      <c r="A379" s="12"/>
      <c r="B379" s="13"/>
      <c r="C379" s="13"/>
      <c r="D379" s="13"/>
      <c r="E379" s="13"/>
      <c r="F379" s="11"/>
      <c r="G379" s="14"/>
      <c r="H379" s="14"/>
      <c r="I379" s="14"/>
      <c r="J379" s="14"/>
      <c r="K379" s="10"/>
      <c r="L379" s="11"/>
    </row>
    <row r="380" spans="1:12" ht="18.2" customHeight="1" x14ac:dyDescent="0.25">
      <c r="A380" s="12"/>
      <c r="B380" s="13"/>
      <c r="C380" s="13"/>
      <c r="D380" s="13"/>
      <c r="E380" s="13"/>
      <c r="F380" s="11"/>
      <c r="G380" s="14"/>
      <c r="H380" s="14"/>
      <c r="I380" s="14"/>
      <c r="J380" s="14"/>
      <c r="K380" s="10"/>
      <c r="L380" s="11"/>
    </row>
    <row r="381" spans="1:12" ht="18.2" customHeight="1" x14ac:dyDescent="0.25">
      <c r="A381" s="12"/>
      <c r="B381" s="13"/>
      <c r="C381" s="13"/>
      <c r="D381" s="13"/>
      <c r="E381" s="13"/>
      <c r="F381" s="5" t="s">
        <v>18</v>
      </c>
      <c r="G381" s="6">
        <f>SUM(H381:J381)</f>
        <v>0</v>
      </c>
      <c r="H381" s="6">
        <v>0</v>
      </c>
      <c r="I381" s="6">
        <v>0</v>
      </c>
      <c r="J381" s="6">
        <v>0</v>
      </c>
      <c r="K381" s="10"/>
      <c r="L381" s="11"/>
    </row>
    <row r="382" spans="1:12" ht="18.2" customHeight="1" x14ac:dyDescent="0.25">
      <c r="A382" s="12"/>
      <c r="B382" s="13"/>
      <c r="C382" s="13"/>
      <c r="D382" s="13"/>
      <c r="E382" s="13"/>
      <c r="F382" s="5" t="s">
        <v>19</v>
      </c>
      <c r="G382" s="6">
        <f>SUM(H382:J382)</f>
        <v>9937.5666799999999</v>
      </c>
      <c r="H382" s="6">
        <v>2232.67526</v>
      </c>
      <c r="I382" s="6">
        <v>7704.8914199999999</v>
      </c>
      <c r="J382" s="6">
        <v>0</v>
      </c>
      <c r="K382" s="10"/>
      <c r="L382" s="11"/>
    </row>
    <row r="383" spans="1:12" ht="18.2" customHeight="1" x14ac:dyDescent="0.25">
      <c r="A383" s="12">
        <v>4</v>
      </c>
      <c r="B383" s="13" t="s">
        <v>93</v>
      </c>
      <c r="C383" s="13" t="s">
        <v>97</v>
      </c>
      <c r="D383" s="13" t="s">
        <v>22</v>
      </c>
      <c r="E383" s="13" t="s">
        <v>23</v>
      </c>
      <c r="F383" s="11" t="s">
        <v>17</v>
      </c>
      <c r="G383" s="14">
        <f>SUM(G386:G387)</f>
        <v>4896.4304299999994</v>
      </c>
      <c r="H383" s="14">
        <f>SUM(H386:H387)</f>
        <v>4579.8999999999996</v>
      </c>
      <c r="I383" s="14">
        <f>SUM(I386:I387)</f>
        <v>316.53043000000002</v>
      </c>
      <c r="J383" s="14">
        <f>SUM(J386:J387)</f>
        <v>0</v>
      </c>
      <c r="K383" s="10">
        <v>572487.5</v>
      </c>
      <c r="L383" s="11">
        <v>109</v>
      </c>
    </row>
    <row r="384" spans="1:12" ht="18.2" customHeight="1" x14ac:dyDescent="0.25">
      <c r="A384" s="12"/>
      <c r="B384" s="13"/>
      <c r="C384" s="13"/>
      <c r="D384" s="13"/>
      <c r="E384" s="13"/>
      <c r="F384" s="11"/>
      <c r="G384" s="14"/>
      <c r="H384" s="14"/>
      <c r="I384" s="14"/>
      <c r="J384" s="14"/>
      <c r="K384" s="10"/>
      <c r="L384" s="11"/>
    </row>
    <row r="385" spans="1:12" ht="18.2" customHeight="1" x14ac:dyDescent="0.25">
      <c r="A385" s="12"/>
      <c r="B385" s="13"/>
      <c r="C385" s="13"/>
      <c r="D385" s="13"/>
      <c r="E385" s="13"/>
      <c r="F385" s="11"/>
      <c r="G385" s="14"/>
      <c r="H385" s="14"/>
      <c r="I385" s="14"/>
      <c r="J385" s="14"/>
      <c r="K385" s="10"/>
      <c r="L385" s="11"/>
    </row>
    <row r="386" spans="1:12" ht="18.2" customHeight="1" x14ac:dyDescent="0.25">
      <c r="A386" s="12"/>
      <c r="B386" s="13"/>
      <c r="C386" s="13"/>
      <c r="D386" s="13"/>
      <c r="E386" s="13"/>
      <c r="F386" s="5" t="s">
        <v>18</v>
      </c>
      <c r="G386" s="6">
        <f>SUM(H386:J386)</f>
        <v>0</v>
      </c>
      <c r="H386" s="6">
        <v>0</v>
      </c>
      <c r="I386" s="6">
        <v>0</v>
      </c>
      <c r="J386" s="6">
        <v>0</v>
      </c>
      <c r="K386" s="10"/>
      <c r="L386" s="11"/>
    </row>
    <row r="387" spans="1:12" ht="18.2" customHeight="1" x14ac:dyDescent="0.25">
      <c r="A387" s="12"/>
      <c r="B387" s="13"/>
      <c r="C387" s="13"/>
      <c r="D387" s="13"/>
      <c r="E387" s="13"/>
      <c r="F387" s="5" t="s">
        <v>19</v>
      </c>
      <c r="G387" s="6">
        <f>SUM(H387:J387)</f>
        <v>4896.4304299999994</v>
      </c>
      <c r="H387" s="6">
        <v>4579.8999999999996</v>
      </c>
      <c r="I387" s="6">
        <v>316.53043000000002</v>
      </c>
      <c r="J387" s="6">
        <v>0</v>
      </c>
      <c r="K387" s="10"/>
      <c r="L387" s="11"/>
    </row>
    <row r="388" spans="1:12" ht="18.2" customHeight="1" x14ac:dyDescent="0.25">
      <c r="A388" s="12">
        <v>5</v>
      </c>
      <c r="B388" s="13" t="s">
        <v>93</v>
      </c>
      <c r="C388" s="13" t="s">
        <v>98</v>
      </c>
      <c r="D388" s="13" t="s">
        <v>22</v>
      </c>
      <c r="E388" s="13" t="s">
        <v>23</v>
      </c>
      <c r="F388" s="11" t="s">
        <v>17</v>
      </c>
      <c r="G388" s="14">
        <f>SUM(G391:G392)</f>
        <v>10404.965279999999</v>
      </c>
      <c r="H388" s="14">
        <f>SUM(H391:H392)</f>
        <v>10197.902679999999</v>
      </c>
      <c r="I388" s="14">
        <f>SUM(I391:I392)</f>
        <v>207.0626</v>
      </c>
      <c r="J388" s="14">
        <f>SUM(J391:J392)</f>
        <v>0</v>
      </c>
      <c r="K388" s="10">
        <v>599876.63</v>
      </c>
      <c r="L388" s="11">
        <v>112</v>
      </c>
    </row>
    <row r="389" spans="1:12" ht="18.2" customHeight="1" x14ac:dyDescent="0.25">
      <c r="A389" s="12"/>
      <c r="B389" s="13"/>
      <c r="C389" s="13"/>
      <c r="D389" s="13"/>
      <c r="E389" s="13"/>
      <c r="F389" s="11"/>
      <c r="G389" s="14"/>
      <c r="H389" s="14"/>
      <c r="I389" s="14"/>
      <c r="J389" s="14"/>
      <c r="K389" s="10"/>
      <c r="L389" s="11"/>
    </row>
    <row r="390" spans="1:12" ht="18.2" customHeight="1" x14ac:dyDescent="0.25">
      <c r="A390" s="12"/>
      <c r="B390" s="13"/>
      <c r="C390" s="13"/>
      <c r="D390" s="13"/>
      <c r="E390" s="13"/>
      <c r="F390" s="11"/>
      <c r="G390" s="14"/>
      <c r="H390" s="14"/>
      <c r="I390" s="14"/>
      <c r="J390" s="14"/>
      <c r="K390" s="10"/>
      <c r="L390" s="11"/>
    </row>
    <row r="391" spans="1:12" ht="18.2" customHeight="1" x14ac:dyDescent="0.25">
      <c r="A391" s="12"/>
      <c r="B391" s="13"/>
      <c r="C391" s="13"/>
      <c r="D391" s="13"/>
      <c r="E391" s="13"/>
      <c r="F391" s="5" t="s">
        <v>18</v>
      </c>
      <c r="G391" s="6">
        <f>SUM(H391:J391)</f>
        <v>0</v>
      </c>
      <c r="H391" s="6">
        <v>0</v>
      </c>
      <c r="I391" s="6">
        <v>0</v>
      </c>
      <c r="J391" s="6">
        <v>0</v>
      </c>
      <c r="K391" s="10"/>
      <c r="L391" s="11"/>
    </row>
    <row r="392" spans="1:12" ht="18.2" customHeight="1" x14ac:dyDescent="0.25">
      <c r="A392" s="12"/>
      <c r="B392" s="13"/>
      <c r="C392" s="13"/>
      <c r="D392" s="13"/>
      <c r="E392" s="13"/>
      <c r="F392" s="5" t="s">
        <v>19</v>
      </c>
      <c r="G392" s="6">
        <f>SUM(H392:J392)</f>
        <v>10404.965279999999</v>
      </c>
      <c r="H392" s="6">
        <v>10197.902679999999</v>
      </c>
      <c r="I392" s="6">
        <v>207.0626</v>
      </c>
      <c r="J392" s="6">
        <v>0</v>
      </c>
      <c r="K392" s="10"/>
      <c r="L392" s="11"/>
    </row>
    <row r="393" spans="1:12" ht="18.2" customHeight="1" x14ac:dyDescent="0.25">
      <c r="A393" s="12">
        <v>6</v>
      </c>
      <c r="B393" s="13" t="s">
        <v>93</v>
      </c>
      <c r="C393" s="13" t="s">
        <v>99</v>
      </c>
      <c r="D393" s="13" t="s">
        <v>22</v>
      </c>
      <c r="E393" s="13" t="s">
        <v>23</v>
      </c>
      <c r="F393" s="11" t="s">
        <v>17</v>
      </c>
      <c r="G393" s="14">
        <f>SUM(G396:G397)</f>
        <v>4288.8113300000005</v>
      </c>
      <c r="H393" s="14">
        <f>SUM(H396:H397)</f>
        <v>4203.4639800000004</v>
      </c>
      <c r="I393" s="14">
        <f>SUM(I396:I397)</f>
        <v>85.347350000000006</v>
      </c>
      <c r="J393" s="14">
        <f>SUM(J396:J397)</f>
        <v>0</v>
      </c>
      <c r="K393" s="10">
        <v>247262.59</v>
      </c>
      <c r="L393" s="11">
        <v>59</v>
      </c>
    </row>
    <row r="394" spans="1:12" ht="18.2" customHeight="1" x14ac:dyDescent="0.25">
      <c r="A394" s="12"/>
      <c r="B394" s="13"/>
      <c r="C394" s="13"/>
      <c r="D394" s="13"/>
      <c r="E394" s="13"/>
      <c r="F394" s="11"/>
      <c r="G394" s="14"/>
      <c r="H394" s="14"/>
      <c r="I394" s="14"/>
      <c r="J394" s="14"/>
      <c r="K394" s="10"/>
      <c r="L394" s="11"/>
    </row>
    <row r="395" spans="1:12" ht="18.2" customHeight="1" x14ac:dyDescent="0.25">
      <c r="A395" s="12"/>
      <c r="B395" s="13"/>
      <c r="C395" s="13"/>
      <c r="D395" s="13"/>
      <c r="E395" s="13"/>
      <c r="F395" s="11"/>
      <c r="G395" s="14"/>
      <c r="H395" s="14"/>
      <c r="I395" s="14"/>
      <c r="J395" s="14"/>
      <c r="K395" s="10"/>
      <c r="L395" s="11"/>
    </row>
    <row r="396" spans="1:12" ht="18.2" customHeight="1" x14ac:dyDescent="0.25">
      <c r="A396" s="12"/>
      <c r="B396" s="13"/>
      <c r="C396" s="13"/>
      <c r="D396" s="13"/>
      <c r="E396" s="13"/>
      <c r="F396" s="5" t="s">
        <v>18</v>
      </c>
      <c r="G396" s="6">
        <f>SUM(H396:J396)</f>
        <v>0</v>
      </c>
      <c r="H396" s="6">
        <v>0</v>
      </c>
      <c r="I396" s="6">
        <v>0</v>
      </c>
      <c r="J396" s="6">
        <v>0</v>
      </c>
      <c r="K396" s="10"/>
      <c r="L396" s="11"/>
    </row>
    <row r="397" spans="1:12" ht="18.2" customHeight="1" x14ac:dyDescent="0.25">
      <c r="A397" s="12"/>
      <c r="B397" s="13"/>
      <c r="C397" s="13"/>
      <c r="D397" s="13"/>
      <c r="E397" s="13"/>
      <c r="F397" s="5" t="s">
        <v>19</v>
      </c>
      <c r="G397" s="6">
        <f>SUM(H397:J397)</f>
        <v>4288.8113300000005</v>
      </c>
      <c r="H397" s="6">
        <v>4203.4639800000004</v>
      </c>
      <c r="I397" s="6">
        <v>85.347350000000006</v>
      </c>
      <c r="J397" s="6">
        <v>0</v>
      </c>
      <c r="K397" s="10"/>
      <c r="L397" s="11"/>
    </row>
    <row r="398" spans="1:12" ht="18.2" customHeight="1" x14ac:dyDescent="0.25">
      <c r="A398" s="12">
        <v>7</v>
      </c>
      <c r="B398" s="13" t="s">
        <v>93</v>
      </c>
      <c r="C398" s="13" t="s">
        <v>100</v>
      </c>
      <c r="D398" s="13" t="s">
        <v>22</v>
      </c>
      <c r="E398" s="13" t="s">
        <v>23</v>
      </c>
      <c r="F398" s="11" t="s">
        <v>17</v>
      </c>
      <c r="G398" s="14">
        <f>SUM(G401:G402)</f>
        <v>9970.1466800000017</v>
      </c>
      <c r="H398" s="14">
        <f>SUM(H401:H402)</f>
        <v>9771.6431100000009</v>
      </c>
      <c r="I398" s="14">
        <f>SUM(I401:I402)</f>
        <v>198.50357</v>
      </c>
      <c r="J398" s="14">
        <f>SUM(J401:J402)</f>
        <v>0</v>
      </c>
      <c r="K398" s="10">
        <v>574802.54</v>
      </c>
      <c r="L398" s="11">
        <v>110</v>
      </c>
    </row>
    <row r="399" spans="1:12" ht="18.2" customHeight="1" x14ac:dyDescent="0.25">
      <c r="A399" s="12"/>
      <c r="B399" s="13"/>
      <c r="C399" s="13"/>
      <c r="D399" s="13"/>
      <c r="E399" s="13"/>
      <c r="F399" s="11"/>
      <c r="G399" s="14"/>
      <c r="H399" s="14"/>
      <c r="I399" s="14"/>
      <c r="J399" s="14"/>
      <c r="K399" s="10"/>
      <c r="L399" s="11"/>
    </row>
    <row r="400" spans="1:12" ht="18.2" customHeight="1" x14ac:dyDescent="0.25">
      <c r="A400" s="12"/>
      <c r="B400" s="13"/>
      <c r="C400" s="13"/>
      <c r="D400" s="13"/>
      <c r="E400" s="13"/>
      <c r="F400" s="11"/>
      <c r="G400" s="14"/>
      <c r="H400" s="14"/>
      <c r="I400" s="14"/>
      <c r="J400" s="14"/>
      <c r="K400" s="10"/>
      <c r="L400" s="11"/>
    </row>
    <row r="401" spans="1:12" ht="18.2" customHeight="1" x14ac:dyDescent="0.25">
      <c r="A401" s="12"/>
      <c r="B401" s="13"/>
      <c r="C401" s="13"/>
      <c r="D401" s="13"/>
      <c r="E401" s="13"/>
      <c r="F401" s="5" t="s">
        <v>18</v>
      </c>
      <c r="G401" s="6">
        <f>SUM(H401:J401)</f>
        <v>0</v>
      </c>
      <c r="H401" s="6">
        <v>0</v>
      </c>
      <c r="I401" s="6">
        <v>0</v>
      </c>
      <c r="J401" s="6">
        <v>0</v>
      </c>
      <c r="K401" s="10"/>
      <c r="L401" s="11"/>
    </row>
    <row r="402" spans="1:12" ht="18.2" customHeight="1" x14ac:dyDescent="0.25">
      <c r="A402" s="12"/>
      <c r="B402" s="13"/>
      <c r="C402" s="13"/>
      <c r="D402" s="13"/>
      <c r="E402" s="13"/>
      <c r="F402" s="5" t="s">
        <v>19</v>
      </c>
      <c r="G402" s="6">
        <f>SUM(H402:J402)</f>
        <v>9970.1466800000017</v>
      </c>
      <c r="H402" s="6">
        <v>9771.6431100000009</v>
      </c>
      <c r="I402" s="6">
        <v>198.50357</v>
      </c>
      <c r="J402" s="6">
        <v>0</v>
      </c>
      <c r="K402" s="10"/>
      <c r="L402" s="11"/>
    </row>
    <row r="403" spans="1:12" ht="18.2" customHeight="1" x14ac:dyDescent="0.25">
      <c r="A403" s="12">
        <v>8</v>
      </c>
      <c r="B403" s="13" t="s">
        <v>93</v>
      </c>
      <c r="C403" s="13" t="s">
        <v>101</v>
      </c>
      <c r="D403" s="13" t="s">
        <v>22</v>
      </c>
      <c r="E403" s="13" t="s">
        <v>28</v>
      </c>
      <c r="F403" s="11" t="s">
        <v>17</v>
      </c>
      <c r="G403" s="14">
        <f>SUM(G406:G407)</f>
        <v>16561.966410000001</v>
      </c>
      <c r="H403" s="14">
        <f>SUM(H406:H407)</f>
        <v>16232.327380000001</v>
      </c>
      <c r="I403" s="14">
        <f>SUM(I406:I407)</f>
        <v>329.63902999999999</v>
      </c>
      <c r="J403" s="14">
        <f>SUM(J406:J407)</f>
        <v>0</v>
      </c>
      <c r="K403" s="10">
        <v>97785.1</v>
      </c>
      <c r="L403" s="11">
        <v>19</v>
      </c>
    </row>
    <row r="404" spans="1:12" ht="18.2" customHeight="1" x14ac:dyDescent="0.25">
      <c r="A404" s="12"/>
      <c r="B404" s="13"/>
      <c r="C404" s="13"/>
      <c r="D404" s="13"/>
      <c r="E404" s="13"/>
      <c r="F404" s="11"/>
      <c r="G404" s="14"/>
      <c r="H404" s="14"/>
      <c r="I404" s="14"/>
      <c r="J404" s="14"/>
      <c r="K404" s="10"/>
      <c r="L404" s="11"/>
    </row>
    <row r="405" spans="1:12" ht="18.2" customHeight="1" x14ac:dyDescent="0.25">
      <c r="A405" s="12"/>
      <c r="B405" s="13"/>
      <c r="C405" s="13"/>
      <c r="D405" s="13"/>
      <c r="E405" s="13"/>
      <c r="F405" s="11"/>
      <c r="G405" s="14"/>
      <c r="H405" s="14"/>
      <c r="I405" s="14"/>
      <c r="J405" s="14"/>
      <c r="K405" s="10"/>
      <c r="L405" s="11"/>
    </row>
    <row r="406" spans="1:12" ht="18.2" customHeight="1" x14ac:dyDescent="0.25">
      <c r="A406" s="12"/>
      <c r="B406" s="13"/>
      <c r="C406" s="13"/>
      <c r="D406" s="13"/>
      <c r="E406" s="13"/>
      <c r="F406" s="5" t="s">
        <v>18</v>
      </c>
      <c r="G406" s="6">
        <f>SUM(H406:J406)</f>
        <v>0</v>
      </c>
      <c r="H406" s="6">
        <v>0</v>
      </c>
      <c r="I406" s="6">
        <v>0</v>
      </c>
      <c r="J406" s="6">
        <v>0</v>
      </c>
      <c r="K406" s="10"/>
      <c r="L406" s="11"/>
    </row>
    <row r="407" spans="1:12" ht="18.2" customHeight="1" x14ac:dyDescent="0.25">
      <c r="A407" s="12"/>
      <c r="B407" s="13"/>
      <c r="C407" s="13"/>
      <c r="D407" s="13"/>
      <c r="E407" s="13"/>
      <c r="F407" s="5" t="s">
        <v>19</v>
      </c>
      <c r="G407" s="6">
        <f>SUM(H407:J407)</f>
        <v>16561.966410000001</v>
      </c>
      <c r="H407" s="6">
        <v>16232.327380000001</v>
      </c>
      <c r="I407" s="6">
        <v>329.63902999999999</v>
      </c>
      <c r="J407" s="6">
        <v>0</v>
      </c>
      <c r="K407" s="10"/>
      <c r="L407" s="11"/>
    </row>
    <row r="408" spans="1:12" ht="18.2" customHeight="1" x14ac:dyDescent="0.25">
      <c r="A408" s="12">
        <v>9</v>
      </c>
      <c r="B408" s="13" t="s">
        <v>93</v>
      </c>
      <c r="C408" s="13" t="s">
        <v>102</v>
      </c>
      <c r="D408" s="13" t="s">
        <v>22</v>
      </c>
      <c r="E408" s="13" t="s">
        <v>23</v>
      </c>
      <c r="F408" s="11" t="s">
        <v>17</v>
      </c>
      <c r="G408" s="14">
        <f>SUM(G411:G412)</f>
        <v>18397.947250000001</v>
      </c>
      <c r="H408" s="14">
        <f>SUM(H411:H412)</f>
        <v>18031.757079999999</v>
      </c>
      <c r="I408" s="14">
        <f>SUM(I411:I412)</f>
        <v>366.19017000000002</v>
      </c>
      <c r="J408" s="14">
        <f>SUM(J411:J412)</f>
        <v>0</v>
      </c>
      <c r="K408" s="10">
        <v>38202.879999999997</v>
      </c>
      <c r="L408" s="11">
        <v>3</v>
      </c>
    </row>
    <row r="409" spans="1:12" ht="18.2" customHeight="1" x14ac:dyDescent="0.25">
      <c r="A409" s="12"/>
      <c r="B409" s="13"/>
      <c r="C409" s="13"/>
      <c r="D409" s="13"/>
      <c r="E409" s="13"/>
      <c r="F409" s="11"/>
      <c r="G409" s="14"/>
      <c r="H409" s="14"/>
      <c r="I409" s="14"/>
      <c r="J409" s="14"/>
      <c r="K409" s="10"/>
      <c r="L409" s="11"/>
    </row>
    <row r="410" spans="1:12" ht="18.2" customHeight="1" x14ac:dyDescent="0.25">
      <c r="A410" s="12"/>
      <c r="B410" s="13"/>
      <c r="C410" s="13"/>
      <c r="D410" s="13"/>
      <c r="E410" s="13"/>
      <c r="F410" s="11"/>
      <c r="G410" s="14"/>
      <c r="H410" s="14"/>
      <c r="I410" s="14"/>
      <c r="J410" s="14"/>
      <c r="K410" s="10"/>
      <c r="L410" s="11"/>
    </row>
    <row r="411" spans="1:12" ht="18.2" customHeight="1" x14ac:dyDescent="0.25">
      <c r="A411" s="12"/>
      <c r="B411" s="13"/>
      <c r="C411" s="13"/>
      <c r="D411" s="13"/>
      <c r="E411" s="13"/>
      <c r="F411" s="5" t="s">
        <v>18</v>
      </c>
      <c r="G411" s="6">
        <f>SUM(H411:J411)</f>
        <v>0</v>
      </c>
      <c r="H411" s="6">
        <v>0</v>
      </c>
      <c r="I411" s="6">
        <v>0</v>
      </c>
      <c r="J411" s="6">
        <v>0</v>
      </c>
      <c r="K411" s="10"/>
      <c r="L411" s="11"/>
    </row>
    <row r="412" spans="1:12" ht="18.2" customHeight="1" x14ac:dyDescent="0.25">
      <c r="A412" s="12"/>
      <c r="B412" s="13"/>
      <c r="C412" s="13"/>
      <c r="D412" s="13"/>
      <c r="E412" s="13"/>
      <c r="F412" s="5" t="s">
        <v>19</v>
      </c>
      <c r="G412" s="6">
        <f>SUM(H412:J412)</f>
        <v>18397.947250000001</v>
      </c>
      <c r="H412" s="6">
        <v>18031.757079999999</v>
      </c>
      <c r="I412" s="6">
        <v>366.19017000000002</v>
      </c>
      <c r="J412" s="6">
        <v>0</v>
      </c>
      <c r="K412" s="10"/>
      <c r="L412" s="11"/>
    </row>
    <row r="413" spans="1:12" ht="18.2" customHeight="1" x14ac:dyDescent="0.25">
      <c r="A413" s="12">
        <v>10</v>
      </c>
      <c r="B413" s="13" t="s">
        <v>93</v>
      </c>
      <c r="C413" s="13" t="s">
        <v>103</v>
      </c>
      <c r="D413" s="13" t="s">
        <v>22</v>
      </c>
      <c r="E413" s="13" t="s">
        <v>28</v>
      </c>
      <c r="F413" s="11" t="s">
        <v>17</v>
      </c>
      <c r="G413" s="14">
        <f>SUM(G416:G417)</f>
        <v>9525.0816900000009</v>
      </c>
      <c r="H413" s="14">
        <f>SUM(H416:H417)</f>
        <v>9335.5</v>
      </c>
      <c r="I413" s="14">
        <f>SUM(I416:I417)</f>
        <v>189.58169000000001</v>
      </c>
      <c r="J413" s="14">
        <f>SUM(J416:J417)</f>
        <v>0</v>
      </c>
      <c r="K413" s="10">
        <v>777958.33</v>
      </c>
      <c r="L413" s="11">
        <v>124</v>
      </c>
    </row>
    <row r="414" spans="1:12" ht="18.2" customHeight="1" x14ac:dyDescent="0.25">
      <c r="A414" s="12"/>
      <c r="B414" s="13"/>
      <c r="C414" s="13"/>
      <c r="D414" s="13"/>
      <c r="E414" s="13"/>
      <c r="F414" s="11"/>
      <c r="G414" s="14"/>
      <c r="H414" s="14"/>
      <c r="I414" s="14"/>
      <c r="J414" s="14"/>
      <c r="K414" s="10"/>
      <c r="L414" s="11"/>
    </row>
    <row r="415" spans="1:12" ht="18.2" customHeight="1" x14ac:dyDescent="0.25">
      <c r="A415" s="12"/>
      <c r="B415" s="13"/>
      <c r="C415" s="13"/>
      <c r="D415" s="13"/>
      <c r="E415" s="13"/>
      <c r="F415" s="11"/>
      <c r="G415" s="14"/>
      <c r="H415" s="14"/>
      <c r="I415" s="14"/>
      <c r="J415" s="14"/>
      <c r="K415" s="10"/>
      <c r="L415" s="11"/>
    </row>
    <row r="416" spans="1:12" ht="18.2" customHeight="1" x14ac:dyDescent="0.25">
      <c r="A416" s="12"/>
      <c r="B416" s="13"/>
      <c r="C416" s="13"/>
      <c r="D416" s="13"/>
      <c r="E416" s="13"/>
      <c r="F416" s="5" t="s">
        <v>18</v>
      </c>
      <c r="G416" s="6">
        <f>SUM(H416:J416)</f>
        <v>0</v>
      </c>
      <c r="H416" s="6">
        <v>0</v>
      </c>
      <c r="I416" s="6">
        <v>0</v>
      </c>
      <c r="J416" s="6">
        <v>0</v>
      </c>
      <c r="K416" s="10"/>
      <c r="L416" s="11"/>
    </row>
    <row r="417" spans="1:12" ht="18.2" customHeight="1" x14ac:dyDescent="0.25">
      <c r="A417" s="12"/>
      <c r="B417" s="13"/>
      <c r="C417" s="13"/>
      <c r="D417" s="13"/>
      <c r="E417" s="13"/>
      <c r="F417" s="5" t="s">
        <v>19</v>
      </c>
      <c r="G417" s="6">
        <f>SUM(H417:J417)</f>
        <v>9525.0816900000009</v>
      </c>
      <c r="H417" s="6">
        <v>9335.5</v>
      </c>
      <c r="I417" s="6">
        <v>189.58169000000001</v>
      </c>
      <c r="J417" s="6">
        <v>0</v>
      </c>
      <c r="K417" s="10"/>
      <c r="L417" s="11"/>
    </row>
    <row r="418" spans="1:12" ht="18.2" customHeight="1" x14ac:dyDescent="0.25">
      <c r="A418" s="15" t="s">
        <v>208</v>
      </c>
      <c r="B418" s="15"/>
      <c r="C418" s="15"/>
      <c r="D418" s="15"/>
      <c r="E418" s="15"/>
      <c r="F418" s="11" t="s">
        <v>17</v>
      </c>
      <c r="G418" s="14">
        <f>SUM(G421:G422)</f>
        <v>105279.87028</v>
      </c>
      <c r="H418" s="14">
        <f>SUM(H423,H428,H433,H438,H443,H448,H453,H458)</f>
        <v>103009.73102000001</v>
      </c>
      <c r="I418" s="14">
        <f>SUM(I423,I428,I433,I438,I443,I448,I453,I458)</f>
        <v>2270.1392599999999</v>
      </c>
      <c r="J418" s="14">
        <f>SUM(J423,J428,J433,J438,J443,J448,J453,J458)</f>
        <v>0</v>
      </c>
      <c r="K418" s="11" t="str">
        <f>IF(H422=0,"-","")</f>
        <v/>
      </c>
      <c r="L418" s="11" t="str">
        <f>IF(H422=0,"-","")</f>
        <v/>
      </c>
    </row>
    <row r="419" spans="1:12" ht="18.2" customHeight="1" x14ac:dyDescent="0.25">
      <c r="A419" s="15"/>
      <c r="B419" s="15"/>
      <c r="C419" s="15"/>
      <c r="D419" s="15"/>
      <c r="E419" s="15"/>
      <c r="F419" s="11"/>
      <c r="G419" s="14"/>
      <c r="H419" s="14"/>
      <c r="I419" s="14"/>
      <c r="J419" s="14"/>
      <c r="K419" s="11"/>
      <c r="L419" s="11"/>
    </row>
    <row r="420" spans="1:12" ht="18.2" customHeight="1" x14ac:dyDescent="0.25">
      <c r="A420" s="15"/>
      <c r="B420" s="15"/>
      <c r="C420" s="15"/>
      <c r="D420" s="15"/>
      <c r="E420" s="15"/>
      <c r="F420" s="11"/>
      <c r="G420" s="14"/>
      <c r="H420" s="14"/>
      <c r="I420" s="14"/>
      <c r="J420" s="14"/>
      <c r="K420" s="11"/>
      <c r="L420" s="11"/>
    </row>
    <row r="421" spans="1:12" ht="18.2" customHeight="1" x14ac:dyDescent="0.25">
      <c r="A421" s="15"/>
      <c r="B421" s="15"/>
      <c r="C421" s="15"/>
      <c r="D421" s="15"/>
      <c r="E421" s="15"/>
      <c r="F421" s="5" t="s">
        <v>18</v>
      </c>
      <c r="G421" s="6">
        <f>SUM(H421:J421)</f>
        <v>0</v>
      </c>
      <c r="H421" s="6">
        <f t="shared" ref="H421:J422" si="15">SUM(H426,H431,H436,H441,H446,H451,H456,H461)</f>
        <v>0</v>
      </c>
      <c r="I421" s="6">
        <f t="shared" si="15"/>
        <v>0</v>
      </c>
      <c r="J421" s="6">
        <f t="shared" si="15"/>
        <v>0</v>
      </c>
      <c r="K421" s="11"/>
      <c r="L421" s="11"/>
    </row>
    <row r="422" spans="1:12" ht="18.2" customHeight="1" x14ac:dyDescent="0.25">
      <c r="A422" s="15"/>
      <c r="B422" s="15"/>
      <c r="C422" s="15"/>
      <c r="D422" s="15"/>
      <c r="E422" s="15"/>
      <c r="F422" s="5" t="s">
        <v>19</v>
      </c>
      <c r="G422" s="6">
        <f>SUM(H422:J422)</f>
        <v>105279.87028</v>
      </c>
      <c r="H422" s="6">
        <f t="shared" si="15"/>
        <v>103009.73102000001</v>
      </c>
      <c r="I422" s="6">
        <f t="shared" si="15"/>
        <v>2270.1392599999999</v>
      </c>
      <c r="J422" s="6">
        <f t="shared" si="15"/>
        <v>0</v>
      </c>
      <c r="K422" s="11"/>
      <c r="L422" s="11"/>
    </row>
    <row r="423" spans="1:12" ht="18.2" customHeight="1" x14ac:dyDescent="0.25">
      <c r="A423" s="12">
        <v>1</v>
      </c>
      <c r="B423" s="13" t="s">
        <v>104</v>
      </c>
      <c r="C423" s="13" t="s">
        <v>105</v>
      </c>
      <c r="D423" s="13" t="s">
        <v>22</v>
      </c>
      <c r="E423" s="13" t="s">
        <v>23</v>
      </c>
      <c r="F423" s="11" t="s">
        <v>17</v>
      </c>
      <c r="G423" s="14">
        <f>SUM(G426:G427)</f>
        <v>27372.04205</v>
      </c>
      <c r="H423" s="14">
        <f>SUM(H426:H427)</f>
        <v>26827.225890000002</v>
      </c>
      <c r="I423" s="14">
        <f>SUM(I426:I427)</f>
        <v>544.81615999999997</v>
      </c>
      <c r="J423" s="14">
        <f>SUM(J426:J427)</f>
        <v>0</v>
      </c>
      <c r="K423" s="10">
        <v>124200.12</v>
      </c>
      <c r="L423" s="11">
        <v>30</v>
      </c>
    </row>
    <row r="424" spans="1:12" ht="18.2" customHeight="1" x14ac:dyDescent="0.25">
      <c r="A424" s="12"/>
      <c r="B424" s="13"/>
      <c r="C424" s="13"/>
      <c r="D424" s="13"/>
      <c r="E424" s="13"/>
      <c r="F424" s="11"/>
      <c r="G424" s="14"/>
      <c r="H424" s="14"/>
      <c r="I424" s="14"/>
      <c r="J424" s="14"/>
      <c r="K424" s="10"/>
      <c r="L424" s="11"/>
    </row>
    <row r="425" spans="1:12" ht="18.2" customHeight="1" x14ac:dyDescent="0.25">
      <c r="A425" s="12"/>
      <c r="B425" s="13"/>
      <c r="C425" s="13"/>
      <c r="D425" s="13"/>
      <c r="E425" s="13"/>
      <c r="F425" s="11"/>
      <c r="G425" s="14"/>
      <c r="H425" s="14"/>
      <c r="I425" s="14"/>
      <c r="J425" s="14"/>
      <c r="K425" s="10"/>
      <c r="L425" s="11"/>
    </row>
    <row r="426" spans="1:12" ht="18.2" customHeight="1" x14ac:dyDescent="0.25">
      <c r="A426" s="12"/>
      <c r="B426" s="13"/>
      <c r="C426" s="13"/>
      <c r="D426" s="13"/>
      <c r="E426" s="13"/>
      <c r="F426" s="5" t="s">
        <v>18</v>
      </c>
      <c r="G426" s="6">
        <f>SUM(H426:J426)</f>
        <v>0</v>
      </c>
      <c r="H426" s="6">
        <v>0</v>
      </c>
      <c r="I426" s="6">
        <v>0</v>
      </c>
      <c r="J426" s="6">
        <v>0</v>
      </c>
      <c r="K426" s="10"/>
      <c r="L426" s="11"/>
    </row>
    <row r="427" spans="1:12" ht="18.2" customHeight="1" x14ac:dyDescent="0.25">
      <c r="A427" s="12"/>
      <c r="B427" s="13"/>
      <c r="C427" s="13"/>
      <c r="D427" s="13"/>
      <c r="E427" s="13"/>
      <c r="F427" s="5" t="s">
        <v>19</v>
      </c>
      <c r="G427" s="6">
        <f>SUM(H427:J427)</f>
        <v>27372.04205</v>
      </c>
      <c r="H427" s="6">
        <v>26827.225890000002</v>
      </c>
      <c r="I427" s="6">
        <v>544.81615999999997</v>
      </c>
      <c r="J427" s="6">
        <v>0</v>
      </c>
      <c r="K427" s="10"/>
      <c r="L427" s="11"/>
    </row>
    <row r="428" spans="1:12" ht="18.2" customHeight="1" x14ac:dyDescent="0.25">
      <c r="A428" s="12">
        <v>2</v>
      </c>
      <c r="B428" s="13" t="s">
        <v>104</v>
      </c>
      <c r="C428" s="13" t="s">
        <v>106</v>
      </c>
      <c r="D428" s="13" t="s">
        <v>22</v>
      </c>
      <c r="E428" s="13" t="s">
        <v>23</v>
      </c>
      <c r="F428" s="11" t="s">
        <v>17</v>
      </c>
      <c r="G428" s="14">
        <f>SUM(G431:G432)</f>
        <v>5845.7376800000002</v>
      </c>
      <c r="H428" s="14">
        <f>SUM(H431:H432)</f>
        <v>5729.3287200000004</v>
      </c>
      <c r="I428" s="14">
        <f>SUM(I431:I432)</f>
        <v>116.40895999999999</v>
      </c>
      <c r="J428" s="14">
        <f>SUM(J431:J432)</f>
        <v>0</v>
      </c>
      <c r="K428" s="10">
        <v>81847.55</v>
      </c>
      <c r="L428" s="11">
        <v>13</v>
      </c>
    </row>
    <row r="429" spans="1:12" ht="18.2" customHeight="1" x14ac:dyDescent="0.25">
      <c r="A429" s="12"/>
      <c r="B429" s="13"/>
      <c r="C429" s="13"/>
      <c r="D429" s="13"/>
      <c r="E429" s="13"/>
      <c r="F429" s="11"/>
      <c r="G429" s="14"/>
      <c r="H429" s="14"/>
      <c r="I429" s="14"/>
      <c r="J429" s="14"/>
      <c r="K429" s="10"/>
      <c r="L429" s="11"/>
    </row>
    <row r="430" spans="1:12" ht="18.2" customHeight="1" x14ac:dyDescent="0.25">
      <c r="A430" s="12"/>
      <c r="B430" s="13"/>
      <c r="C430" s="13"/>
      <c r="D430" s="13"/>
      <c r="E430" s="13"/>
      <c r="F430" s="11"/>
      <c r="G430" s="14"/>
      <c r="H430" s="14"/>
      <c r="I430" s="14"/>
      <c r="J430" s="14"/>
      <c r="K430" s="10"/>
      <c r="L430" s="11"/>
    </row>
    <row r="431" spans="1:12" ht="18.2" customHeight="1" x14ac:dyDescent="0.25">
      <c r="A431" s="12"/>
      <c r="B431" s="13"/>
      <c r="C431" s="13"/>
      <c r="D431" s="13"/>
      <c r="E431" s="13"/>
      <c r="F431" s="5" t="s">
        <v>18</v>
      </c>
      <c r="G431" s="6">
        <f>SUM(H431:J431)</f>
        <v>0</v>
      </c>
      <c r="H431" s="6">
        <v>0</v>
      </c>
      <c r="I431" s="6">
        <v>0</v>
      </c>
      <c r="J431" s="6">
        <v>0</v>
      </c>
      <c r="K431" s="10"/>
      <c r="L431" s="11"/>
    </row>
    <row r="432" spans="1:12" ht="18.2" customHeight="1" x14ac:dyDescent="0.25">
      <c r="A432" s="12"/>
      <c r="B432" s="13"/>
      <c r="C432" s="13"/>
      <c r="D432" s="13"/>
      <c r="E432" s="13"/>
      <c r="F432" s="5" t="s">
        <v>19</v>
      </c>
      <c r="G432" s="6">
        <f>SUM(H432:J432)</f>
        <v>5845.7376800000002</v>
      </c>
      <c r="H432" s="6">
        <v>5729.3287200000004</v>
      </c>
      <c r="I432" s="6">
        <v>116.40895999999999</v>
      </c>
      <c r="J432" s="6">
        <v>0</v>
      </c>
      <c r="K432" s="10"/>
      <c r="L432" s="11"/>
    </row>
    <row r="433" spans="1:12" ht="18.2" customHeight="1" x14ac:dyDescent="0.25">
      <c r="A433" s="12">
        <v>3</v>
      </c>
      <c r="B433" s="13" t="s">
        <v>104</v>
      </c>
      <c r="C433" s="13" t="s">
        <v>107</v>
      </c>
      <c r="D433" s="13" t="s">
        <v>22</v>
      </c>
      <c r="E433" s="13" t="s">
        <v>23</v>
      </c>
      <c r="F433" s="11" t="s">
        <v>17</v>
      </c>
      <c r="G433" s="14">
        <f>SUM(G436:G437)</f>
        <v>8522.4599699999999</v>
      </c>
      <c r="H433" s="14">
        <f>SUM(H436:H437)</f>
        <v>8352.7933599999997</v>
      </c>
      <c r="I433" s="14">
        <f>SUM(I436:I437)</f>
        <v>169.66660999999999</v>
      </c>
      <c r="J433" s="14">
        <f>SUM(J436:J437)</f>
        <v>0</v>
      </c>
      <c r="K433" s="10">
        <v>170465.17</v>
      </c>
      <c r="L433" s="11">
        <v>39</v>
      </c>
    </row>
    <row r="434" spans="1:12" ht="18.2" customHeight="1" x14ac:dyDescent="0.25">
      <c r="A434" s="12"/>
      <c r="B434" s="13"/>
      <c r="C434" s="13"/>
      <c r="D434" s="13"/>
      <c r="E434" s="13"/>
      <c r="F434" s="11"/>
      <c r="G434" s="14"/>
      <c r="H434" s="14"/>
      <c r="I434" s="14"/>
      <c r="J434" s="14"/>
      <c r="K434" s="10"/>
      <c r="L434" s="11"/>
    </row>
    <row r="435" spans="1:12" ht="18.2" customHeight="1" x14ac:dyDescent="0.25">
      <c r="A435" s="12"/>
      <c r="B435" s="13"/>
      <c r="C435" s="13"/>
      <c r="D435" s="13"/>
      <c r="E435" s="13"/>
      <c r="F435" s="11"/>
      <c r="G435" s="14"/>
      <c r="H435" s="14"/>
      <c r="I435" s="14"/>
      <c r="J435" s="14"/>
      <c r="K435" s="10"/>
      <c r="L435" s="11"/>
    </row>
    <row r="436" spans="1:12" ht="18.2" customHeight="1" x14ac:dyDescent="0.25">
      <c r="A436" s="12"/>
      <c r="B436" s="13"/>
      <c r="C436" s="13"/>
      <c r="D436" s="13"/>
      <c r="E436" s="13"/>
      <c r="F436" s="5" t="s">
        <v>18</v>
      </c>
      <c r="G436" s="6">
        <f>SUM(H436:J436)</f>
        <v>0</v>
      </c>
      <c r="H436" s="6">
        <v>0</v>
      </c>
      <c r="I436" s="6">
        <v>0</v>
      </c>
      <c r="J436" s="6">
        <v>0</v>
      </c>
      <c r="K436" s="10"/>
      <c r="L436" s="11"/>
    </row>
    <row r="437" spans="1:12" ht="18.2" customHeight="1" x14ac:dyDescent="0.25">
      <c r="A437" s="12"/>
      <c r="B437" s="13"/>
      <c r="C437" s="13"/>
      <c r="D437" s="13"/>
      <c r="E437" s="13"/>
      <c r="F437" s="5" t="s">
        <v>19</v>
      </c>
      <c r="G437" s="6">
        <f>SUM(H437:J437)</f>
        <v>8522.4599699999999</v>
      </c>
      <c r="H437" s="6">
        <v>8352.7933599999997</v>
      </c>
      <c r="I437" s="6">
        <v>169.66660999999999</v>
      </c>
      <c r="J437" s="6">
        <v>0</v>
      </c>
      <c r="K437" s="10"/>
      <c r="L437" s="11"/>
    </row>
    <row r="438" spans="1:12" ht="18.2" customHeight="1" x14ac:dyDescent="0.25">
      <c r="A438" s="12">
        <v>4</v>
      </c>
      <c r="B438" s="13" t="s">
        <v>104</v>
      </c>
      <c r="C438" s="13" t="s">
        <v>108</v>
      </c>
      <c r="D438" s="13" t="s">
        <v>22</v>
      </c>
      <c r="E438" s="13" t="s">
        <v>23</v>
      </c>
      <c r="F438" s="11" t="s">
        <v>17</v>
      </c>
      <c r="G438" s="14">
        <f>SUM(G441:G442)</f>
        <v>10357.14777</v>
      </c>
      <c r="H438" s="14">
        <f>SUM(H441:H442)</f>
        <v>9976.4</v>
      </c>
      <c r="I438" s="14">
        <f>SUM(I441:I442)</f>
        <v>380.74777</v>
      </c>
      <c r="J438" s="14">
        <f>SUM(J441:J442)</f>
        <v>0</v>
      </c>
      <c r="K438" s="10">
        <v>232009.3</v>
      </c>
      <c r="L438" s="11">
        <v>53</v>
      </c>
    </row>
    <row r="439" spans="1:12" ht="18.2" customHeight="1" x14ac:dyDescent="0.25">
      <c r="A439" s="12"/>
      <c r="B439" s="13"/>
      <c r="C439" s="13"/>
      <c r="D439" s="13"/>
      <c r="E439" s="13"/>
      <c r="F439" s="11"/>
      <c r="G439" s="14"/>
      <c r="H439" s="14"/>
      <c r="I439" s="14"/>
      <c r="J439" s="14"/>
      <c r="K439" s="10"/>
      <c r="L439" s="11"/>
    </row>
    <row r="440" spans="1:12" ht="18.2" customHeight="1" x14ac:dyDescent="0.25">
      <c r="A440" s="12"/>
      <c r="B440" s="13"/>
      <c r="C440" s="13"/>
      <c r="D440" s="13"/>
      <c r="E440" s="13"/>
      <c r="F440" s="11"/>
      <c r="G440" s="14"/>
      <c r="H440" s="14"/>
      <c r="I440" s="14"/>
      <c r="J440" s="14"/>
      <c r="K440" s="10"/>
      <c r="L440" s="11"/>
    </row>
    <row r="441" spans="1:12" ht="18.2" customHeight="1" x14ac:dyDescent="0.25">
      <c r="A441" s="12"/>
      <c r="B441" s="13"/>
      <c r="C441" s="13"/>
      <c r="D441" s="13"/>
      <c r="E441" s="13"/>
      <c r="F441" s="5" t="s">
        <v>18</v>
      </c>
      <c r="G441" s="6">
        <f>SUM(H441:J441)</f>
        <v>0</v>
      </c>
      <c r="H441" s="6">
        <v>0</v>
      </c>
      <c r="I441" s="6">
        <v>0</v>
      </c>
      <c r="J441" s="6">
        <v>0</v>
      </c>
      <c r="K441" s="10"/>
      <c r="L441" s="11"/>
    </row>
    <row r="442" spans="1:12" ht="18.2" customHeight="1" x14ac:dyDescent="0.25">
      <c r="A442" s="12"/>
      <c r="B442" s="13"/>
      <c r="C442" s="13"/>
      <c r="D442" s="13"/>
      <c r="E442" s="13"/>
      <c r="F442" s="5" t="s">
        <v>19</v>
      </c>
      <c r="G442" s="6">
        <f>SUM(H442:J442)</f>
        <v>10357.14777</v>
      </c>
      <c r="H442" s="6">
        <v>9976.4</v>
      </c>
      <c r="I442" s="6">
        <v>380.74777</v>
      </c>
      <c r="J442" s="6">
        <v>0</v>
      </c>
      <c r="K442" s="10"/>
      <c r="L442" s="11"/>
    </row>
    <row r="443" spans="1:12" ht="18.2" customHeight="1" x14ac:dyDescent="0.25">
      <c r="A443" s="12">
        <v>5</v>
      </c>
      <c r="B443" s="13" t="s">
        <v>104</v>
      </c>
      <c r="C443" s="13" t="s">
        <v>109</v>
      </c>
      <c r="D443" s="13" t="s">
        <v>22</v>
      </c>
      <c r="E443" s="13" t="s">
        <v>23</v>
      </c>
      <c r="F443" s="11" t="s">
        <v>17</v>
      </c>
      <c r="G443" s="14">
        <f>SUM(G446:G447)</f>
        <v>8996.4654699999992</v>
      </c>
      <c r="H443" s="14">
        <f>SUM(H446:H447)</f>
        <v>8817.4120800000001</v>
      </c>
      <c r="I443" s="14">
        <f>SUM(I446:I447)</f>
        <v>179.05339000000001</v>
      </c>
      <c r="J443" s="14">
        <f>SUM(J446:J447)</f>
        <v>0</v>
      </c>
      <c r="K443" s="10">
        <v>326570.82</v>
      </c>
      <c r="L443" s="11">
        <v>75</v>
      </c>
    </row>
    <row r="444" spans="1:12" ht="18.2" customHeight="1" x14ac:dyDescent="0.25">
      <c r="A444" s="12"/>
      <c r="B444" s="13"/>
      <c r="C444" s="13"/>
      <c r="D444" s="13"/>
      <c r="E444" s="13"/>
      <c r="F444" s="11"/>
      <c r="G444" s="14"/>
      <c r="H444" s="14"/>
      <c r="I444" s="14"/>
      <c r="J444" s="14"/>
      <c r="K444" s="10"/>
      <c r="L444" s="11"/>
    </row>
    <row r="445" spans="1:12" ht="18.2" customHeight="1" x14ac:dyDescent="0.25">
      <c r="A445" s="12"/>
      <c r="B445" s="13"/>
      <c r="C445" s="13"/>
      <c r="D445" s="13"/>
      <c r="E445" s="13"/>
      <c r="F445" s="11"/>
      <c r="G445" s="14"/>
      <c r="H445" s="14"/>
      <c r="I445" s="14"/>
      <c r="J445" s="14"/>
      <c r="K445" s="10"/>
      <c r="L445" s="11"/>
    </row>
    <row r="446" spans="1:12" ht="18.2" customHeight="1" x14ac:dyDescent="0.25">
      <c r="A446" s="12"/>
      <c r="B446" s="13"/>
      <c r="C446" s="13"/>
      <c r="D446" s="13"/>
      <c r="E446" s="13"/>
      <c r="F446" s="5" t="s">
        <v>18</v>
      </c>
      <c r="G446" s="6">
        <f>SUM(H446:J446)</f>
        <v>0</v>
      </c>
      <c r="H446" s="6">
        <v>0</v>
      </c>
      <c r="I446" s="6">
        <v>0</v>
      </c>
      <c r="J446" s="6">
        <v>0</v>
      </c>
      <c r="K446" s="10"/>
      <c r="L446" s="11"/>
    </row>
    <row r="447" spans="1:12" ht="18.2" customHeight="1" x14ac:dyDescent="0.25">
      <c r="A447" s="12"/>
      <c r="B447" s="13"/>
      <c r="C447" s="13"/>
      <c r="D447" s="13"/>
      <c r="E447" s="13"/>
      <c r="F447" s="5" t="s">
        <v>19</v>
      </c>
      <c r="G447" s="6">
        <f>SUM(H447:J447)</f>
        <v>8996.4654699999992</v>
      </c>
      <c r="H447" s="6">
        <v>8817.4120800000001</v>
      </c>
      <c r="I447" s="6">
        <v>179.05339000000001</v>
      </c>
      <c r="J447" s="6">
        <v>0</v>
      </c>
      <c r="K447" s="10"/>
      <c r="L447" s="11"/>
    </row>
    <row r="448" spans="1:12" ht="18.2" customHeight="1" x14ac:dyDescent="0.25">
      <c r="A448" s="12">
        <v>6</v>
      </c>
      <c r="B448" s="13" t="s">
        <v>104</v>
      </c>
      <c r="C448" s="13" t="s">
        <v>110</v>
      </c>
      <c r="D448" s="13" t="s">
        <v>22</v>
      </c>
      <c r="E448" s="13" t="s">
        <v>23</v>
      </c>
      <c r="F448" s="11" t="s">
        <v>17</v>
      </c>
      <c r="G448" s="14">
        <f>SUM(G451:G452)</f>
        <v>16588.588779999998</v>
      </c>
      <c r="H448" s="14">
        <f>SUM(H451:H452)</f>
        <v>16258.4221</v>
      </c>
      <c r="I448" s="14">
        <f>SUM(I451:I452)</f>
        <v>330.16667999999999</v>
      </c>
      <c r="J448" s="14">
        <f>SUM(J451:J452)</f>
        <v>0</v>
      </c>
      <c r="K448" s="10">
        <v>213926.61</v>
      </c>
      <c r="L448" s="11">
        <v>50</v>
      </c>
    </row>
    <row r="449" spans="1:12" ht="18.2" customHeight="1" x14ac:dyDescent="0.25">
      <c r="A449" s="12"/>
      <c r="B449" s="13"/>
      <c r="C449" s="13"/>
      <c r="D449" s="13"/>
      <c r="E449" s="13"/>
      <c r="F449" s="11"/>
      <c r="G449" s="14"/>
      <c r="H449" s="14"/>
      <c r="I449" s="14"/>
      <c r="J449" s="14"/>
      <c r="K449" s="10"/>
      <c r="L449" s="11"/>
    </row>
    <row r="450" spans="1:12" ht="18.2" customHeight="1" x14ac:dyDescent="0.25">
      <c r="A450" s="12"/>
      <c r="B450" s="13"/>
      <c r="C450" s="13"/>
      <c r="D450" s="13"/>
      <c r="E450" s="13"/>
      <c r="F450" s="11"/>
      <c r="G450" s="14"/>
      <c r="H450" s="14"/>
      <c r="I450" s="14"/>
      <c r="J450" s="14"/>
      <c r="K450" s="10"/>
      <c r="L450" s="11"/>
    </row>
    <row r="451" spans="1:12" ht="18.2" customHeight="1" x14ac:dyDescent="0.25">
      <c r="A451" s="12"/>
      <c r="B451" s="13"/>
      <c r="C451" s="13"/>
      <c r="D451" s="13"/>
      <c r="E451" s="13"/>
      <c r="F451" s="5" t="s">
        <v>18</v>
      </c>
      <c r="G451" s="6">
        <f>SUM(H451:J451)</f>
        <v>0</v>
      </c>
      <c r="H451" s="6">
        <v>0</v>
      </c>
      <c r="I451" s="6">
        <v>0</v>
      </c>
      <c r="J451" s="6">
        <v>0</v>
      </c>
      <c r="K451" s="10"/>
      <c r="L451" s="11"/>
    </row>
    <row r="452" spans="1:12" ht="18.2" customHeight="1" x14ac:dyDescent="0.25">
      <c r="A452" s="12"/>
      <c r="B452" s="13"/>
      <c r="C452" s="13"/>
      <c r="D452" s="13"/>
      <c r="E452" s="13"/>
      <c r="F452" s="5" t="s">
        <v>19</v>
      </c>
      <c r="G452" s="6">
        <f>SUM(H452:J452)</f>
        <v>16588.588779999998</v>
      </c>
      <c r="H452" s="6">
        <v>16258.4221</v>
      </c>
      <c r="I452" s="6">
        <v>330.16667999999999</v>
      </c>
      <c r="J452" s="6">
        <v>0</v>
      </c>
      <c r="K452" s="10"/>
      <c r="L452" s="11"/>
    </row>
    <row r="453" spans="1:12" ht="18.2" customHeight="1" x14ac:dyDescent="0.25">
      <c r="A453" s="12">
        <v>7</v>
      </c>
      <c r="B453" s="13" t="s">
        <v>104</v>
      </c>
      <c r="C453" s="13" t="s">
        <v>111</v>
      </c>
      <c r="D453" s="13" t="s">
        <v>22</v>
      </c>
      <c r="E453" s="13" t="s">
        <v>23</v>
      </c>
      <c r="F453" s="11" t="s">
        <v>17</v>
      </c>
      <c r="G453" s="14">
        <f>SUM(G456:G457)</f>
        <v>19720.714670000001</v>
      </c>
      <c r="H453" s="14">
        <f>SUM(H456:H457)</f>
        <v>19328.20982</v>
      </c>
      <c r="I453" s="14">
        <f>SUM(I456:I457)</f>
        <v>392.50484999999998</v>
      </c>
      <c r="J453" s="14">
        <f>SUM(J456:J457)</f>
        <v>0</v>
      </c>
      <c r="K453" s="10">
        <v>386564.2</v>
      </c>
      <c r="L453" s="11">
        <v>83</v>
      </c>
    </row>
    <row r="454" spans="1:12" ht="18.2" customHeight="1" x14ac:dyDescent="0.25">
      <c r="A454" s="12"/>
      <c r="B454" s="13"/>
      <c r="C454" s="13"/>
      <c r="D454" s="13"/>
      <c r="E454" s="13"/>
      <c r="F454" s="11"/>
      <c r="G454" s="14"/>
      <c r="H454" s="14"/>
      <c r="I454" s="14"/>
      <c r="J454" s="14"/>
      <c r="K454" s="10"/>
      <c r="L454" s="11"/>
    </row>
    <row r="455" spans="1:12" ht="18.2" customHeight="1" x14ac:dyDescent="0.25">
      <c r="A455" s="12"/>
      <c r="B455" s="13"/>
      <c r="C455" s="13"/>
      <c r="D455" s="13"/>
      <c r="E455" s="13"/>
      <c r="F455" s="11"/>
      <c r="G455" s="14"/>
      <c r="H455" s="14"/>
      <c r="I455" s="14"/>
      <c r="J455" s="14"/>
      <c r="K455" s="10"/>
      <c r="L455" s="11"/>
    </row>
    <row r="456" spans="1:12" ht="18.2" customHeight="1" x14ac:dyDescent="0.25">
      <c r="A456" s="12"/>
      <c r="B456" s="13"/>
      <c r="C456" s="13"/>
      <c r="D456" s="13"/>
      <c r="E456" s="13"/>
      <c r="F456" s="5" t="s">
        <v>18</v>
      </c>
      <c r="G456" s="6">
        <f>SUM(H456:J456)</f>
        <v>0</v>
      </c>
      <c r="H456" s="6">
        <v>0</v>
      </c>
      <c r="I456" s="6">
        <v>0</v>
      </c>
      <c r="J456" s="6">
        <v>0</v>
      </c>
      <c r="K456" s="10"/>
      <c r="L456" s="11"/>
    </row>
    <row r="457" spans="1:12" ht="18.2" customHeight="1" x14ac:dyDescent="0.25">
      <c r="A457" s="12"/>
      <c r="B457" s="13"/>
      <c r="C457" s="13"/>
      <c r="D457" s="13"/>
      <c r="E457" s="13"/>
      <c r="F457" s="5" t="s">
        <v>19</v>
      </c>
      <c r="G457" s="6">
        <f>SUM(H457:J457)</f>
        <v>19720.714670000001</v>
      </c>
      <c r="H457" s="6">
        <v>19328.20982</v>
      </c>
      <c r="I457" s="6">
        <v>392.50484999999998</v>
      </c>
      <c r="J457" s="6">
        <v>0</v>
      </c>
      <c r="K457" s="10"/>
      <c r="L457" s="11"/>
    </row>
    <row r="458" spans="1:12" ht="18.2" customHeight="1" x14ac:dyDescent="0.25">
      <c r="A458" s="12">
        <v>8</v>
      </c>
      <c r="B458" s="13" t="s">
        <v>104</v>
      </c>
      <c r="C458" s="13" t="s">
        <v>112</v>
      </c>
      <c r="D458" s="13" t="s">
        <v>22</v>
      </c>
      <c r="E458" s="13" t="s">
        <v>28</v>
      </c>
      <c r="F458" s="11" t="s">
        <v>17</v>
      </c>
      <c r="G458" s="14">
        <f>SUM(G461:G462)</f>
        <v>7876.71389</v>
      </c>
      <c r="H458" s="14">
        <f>SUM(H461:H462)</f>
        <v>7719.93905</v>
      </c>
      <c r="I458" s="14">
        <f>SUM(I461:I462)</f>
        <v>156.77484000000001</v>
      </c>
      <c r="J458" s="14">
        <f>SUM(J461:J462)</f>
        <v>0</v>
      </c>
      <c r="K458" s="10">
        <v>93011.31</v>
      </c>
      <c r="L458" s="11">
        <v>18</v>
      </c>
    </row>
    <row r="459" spans="1:12" ht="18.2" customHeight="1" x14ac:dyDescent="0.25">
      <c r="A459" s="12"/>
      <c r="B459" s="13"/>
      <c r="C459" s="13"/>
      <c r="D459" s="13"/>
      <c r="E459" s="13"/>
      <c r="F459" s="11"/>
      <c r="G459" s="14"/>
      <c r="H459" s="14"/>
      <c r="I459" s="14"/>
      <c r="J459" s="14"/>
      <c r="K459" s="10"/>
      <c r="L459" s="11"/>
    </row>
    <row r="460" spans="1:12" ht="18.2" customHeight="1" x14ac:dyDescent="0.25">
      <c r="A460" s="12"/>
      <c r="B460" s="13"/>
      <c r="C460" s="13"/>
      <c r="D460" s="13"/>
      <c r="E460" s="13"/>
      <c r="F460" s="11"/>
      <c r="G460" s="14"/>
      <c r="H460" s="14"/>
      <c r="I460" s="14"/>
      <c r="J460" s="14"/>
      <c r="K460" s="10"/>
      <c r="L460" s="11"/>
    </row>
    <row r="461" spans="1:12" ht="18.2" customHeight="1" x14ac:dyDescent="0.25">
      <c r="A461" s="12"/>
      <c r="B461" s="13"/>
      <c r="C461" s="13"/>
      <c r="D461" s="13"/>
      <c r="E461" s="13"/>
      <c r="F461" s="5" t="s">
        <v>18</v>
      </c>
      <c r="G461" s="6">
        <f>SUM(H461:J461)</f>
        <v>0</v>
      </c>
      <c r="H461" s="6">
        <v>0</v>
      </c>
      <c r="I461" s="6">
        <v>0</v>
      </c>
      <c r="J461" s="6">
        <v>0</v>
      </c>
      <c r="K461" s="10"/>
      <c r="L461" s="11"/>
    </row>
    <row r="462" spans="1:12" ht="18.2" customHeight="1" x14ac:dyDescent="0.25">
      <c r="A462" s="12"/>
      <c r="B462" s="13"/>
      <c r="C462" s="13"/>
      <c r="D462" s="13"/>
      <c r="E462" s="13"/>
      <c r="F462" s="5" t="s">
        <v>19</v>
      </c>
      <c r="G462" s="6">
        <f>SUM(H462:J462)</f>
        <v>7876.71389</v>
      </c>
      <c r="H462" s="6">
        <v>7719.93905</v>
      </c>
      <c r="I462" s="6">
        <v>156.77484000000001</v>
      </c>
      <c r="J462" s="6">
        <v>0</v>
      </c>
      <c r="K462" s="10"/>
      <c r="L462" s="11"/>
    </row>
    <row r="463" spans="1:12" ht="18.2" customHeight="1" x14ac:dyDescent="0.25">
      <c r="A463" s="15" t="s">
        <v>209</v>
      </c>
      <c r="B463" s="15"/>
      <c r="C463" s="15"/>
      <c r="D463" s="15"/>
      <c r="E463" s="15"/>
      <c r="F463" s="11" t="s">
        <v>17</v>
      </c>
      <c r="G463" s="14">
        <f>SUM(G466:G467)</f>
        <v>107002.85520999999</v>
      </c>
      <c r="H463" s="14">
        <f>SUM(H468,H473,H478,H483)</f>
        <v>104872.06615999999</v>
      </c>
      <c r="I463" s="14">
        <f>SUM(I468,I473,I478,I483)</f>
        <v>2130.7890500000003</v>
      </c>
      <c r="J463" s="14">
        <f>SUM(J468,J473,J478,J483)</f>
        <v>0</v>
      </c>
      <c r="K463" s="11" t="str">
        <f>IF(H467=0,"-","")</f>
        <v/>
      </c>
      <c r="L463" s="11" t="str">
        <f>IF(H467=0,"-","")</f>
        <v/>
      </c>
    </row>
    <row r="464" spans="1:12" ht="18.2" customHeight="1" x14ac:dyDescent="0.25">
      <c r="A464" s="15"/>
      <c r="B464" s="15"/>
      <c r="C464" s="15"/>
      <c r="D464" s="15"/>
      <c r="E464" s="15"/>
      <c r="F464" s="11"/>
      <c r="G464" s="14"/>
      <c r="H464" s="14"/>
      <c r="I464" s="14"/>
      <c r="J464" s="14"/>
      <c r="K464" s="11"/>
      <c r="L464" s="11"/>
    </row>
    <row r="465" spans="1:12" ht="18.2" customHeight="1" x14ac:dyDescent="0.25">
      <c r="A465" s="15"/>
      <c r="B465" s="15"/>
      <c r="C465" s="15"/>
      <c r="D465" s="15"/>
      <c r="E465" s="15"/>
      <c r="F465" s="11"/>
      <c r="G465" s="14"/>
      <c r="H465" s="14"/>
      <c r="I465" s="14"/>
      <c r="J465" s="14"/>
      <c r="K465" s="11"/>
      <c r="L465" s="11"/>
    </row>
    <row r="466" spans="1:12" ht="18.2" customHeight="1" x14ac:dyDescent="0.25">
      <c r="A466" s="15"/>
      <c r="B466" s="15"/>
      <c r="C466" s="15"/>
      <c r="D466" s="15"/>
      <c r="E466" s="15"/>
      <c r="F466" s="5" t="s">
        <v>18</v>
      </c>
      <c r="G466" s="6">
        <f>SUM(H466:J466)</f>
        <v>0</v>
      </c>
      <c r="H466" s="6">
        <f t="shared" ref="H466:J467" si="16">SUM(H471,H476,H481,H486)</f>
        <v>0</v>
      </c>
      <c r="I466" s="6">
        <f t="shared" si="16"/>
        <v>0</v>
      </c>
      <c r="J466" s="6">
        <f t="shared" si="16"/>
        <v>0</v>
      </c>
      <c r="K466" s="11"/>
      <c r="L466" s="11"/>
    </row>
    <row r="467" spans="1:12" ht="18.2" customHeight="1" x14ac:dyDescent="0.25">
      <c r="A467" s="15"/>
      <c r="B467" s="15"/>
      <c r="C467" s="15"/>
      <c r="D467" s="15"/>
      <c r="E467" s="15"/>
      <c r="F467" s="5" t="s">
        <v>19</v>
      </c>
      <c r="G467" s="6">
        <f>SUM(H467:J467)</f>
        <v>107002.85520999999</v>
      </c>
      <c r="H467" s="6">
        <f t="shared" si="16"/>
        <v>104872.06615999999</v>
      </c>
      <c r="I467" s="6">
        <f t="shared" si="16"/>
        <v>2130.7890500000003</v>
      </c>
      <c r="J467" s="6">
        <f t="shared" si="16"/>
        <v>0</v>
      </c>
      <c r="K467" s="11"/>
      <c r="L467" s="11"/>
    </row>
    <row r="468" spans="1:12" ht="18.2" customHeight="1" x14ac:dyDescent="0.25">
      <c r="A468" s="12">
        <v>1</v>
      </c>
      <c r="B468" s="13" t="s">
        <v>113</v>
      </c>
      <c r="C468" s="13" t="s">
        <v>114</v>
      </c>
      <c r="D468" s="13" t="s">
        <v>22</v>
      </c>
      <c r="E468" s="13" t="s">
        <v>23</v>
      </c>
      <c r="F468" s="11" t="s">
        <v>17</v>
      </c>
      <c r="G468" s="14">
        <f>SUM(G471:G472)</f>
        <v>7015.5594900000006</v>
      </c>
      <c r="H468" s="14">
        <f>SUM(H471:H472)</f>
        <v>6874.7548800000004</v>
      </c>
      <c r="I468" s="14">
        <f>SUM(I471:I472)</f>
        <v>140.80461</v>
      </c>
      <c r="J468" s="14">
        <f>SUM(J471:J472)</f>
        <v>0</v>
      </c>
      <c r="K468" s="10">
        <v>118530.26</v>
      </c>
      <c r="L468" s="11">
        <v>29</v>
      </c>
    </row>
    <row r="469" spans="1:12" ht="18.2" customHeight="1" x14ac:dyDescent="0.25">
      <c r="A469" s="12"/>
      <c r="B469" s="13"/>
      <c r="C469" s="13"/>
      <c r="D469" s="13"/>
      <c r="E469" s="13"/>
      <c r="F469" s="11"/>
      <c r="G469" s="14"/>
      <c r="H469" s="14"/>
      <c r="I469" s="14"/>
      <c r="J469" s="14"/>
      <c r="K469" s="10"/>
      <c r="L469" s="11"/>
    </row>
    <row r="470" spans="1:12" ht="18.2" customHeight="1" x14ac:dyDescent="0.25">
      <c r="A470" s="12"/>
      <c r="B470" s="13"/>
      <c r="C470" s="13"/>
      <c r="D470" s="13"/>
      <c r="E470" s="13"/>
      <c r="F470" s="11"/>
      <c r="G470" s="14"/>
      <c r="H470" s="14"/>
      <c r="I470" s="14"/>
      <c r="J470" s="14"/>
      <c r="K470" s="10"/>
      <c r="L470" s="11"/>
    </row>
    <row r="471" spans="1:12" ht="18.2" customHeight="1" x14ac:dyDescent="0.25">
      <c r="A471" s="12"/>
      <c r="B471" s="13"/>
      <c r="C471" s="13"/>
      <c r="D471" s="13"/>
      <c r="E471" s="13"/>
      <c r="F471" s="5" t="s">
        <v>18</v>
      </c>
      <c r="G471" s="6">
        <f>SUM(H471:J471)</f>
        <v>0</v>
      </c>
      <c r="H471" s="6">
        <v>0</v>
      </c>
      <c r="I471" s="6">
        <v>0</v>
      </c>
      <c r="J471" s="6">
        <v>0</v>
      </c>
      <c r="K471" s="10"/>
      <c r="L471" s="11"/>
    </row>
    <row r="472" spans="1:12" ht="18.2" customHeight="1" x14ac:dyDescent="0.25">
      <c r="A472" s="12"/>
      <c r="B472" s="13"/>
      <c r="C472" s="13"/>
      <c r="D472" s="13"/>
      <c r="E472" s="13"/>
      <c r="F472" s="5" t="s">
        <v>19</v>
      </c>
      <c r="G472" s="6">
        <f>SUM(H472:J472)</f>
        <v>7015.5594900000006</v>
      </c>
      <c r="H472" s="6">
        <v>6874.7548800000004</v>
      </c>
      <c r="I472" s="6">
        <v>140.80461</v>
      </c>
      <c r="J472" s="6">
        <v>0</v>
      </c>
      <c r="K472" s="10"/>
      <c r="L472" s="11"/>
    </row>
    <row r="473" spans="1:12" ht="18.2" customHeight="1" x14ac:dyDescent="0.25">
      <c r="A473" s="12">
        <v>2</v>
      </c>
      <c r="B473" s="13" t="s">
        <v>113</v>
      </c>
      <c r="C473" s="13" t="s">
        <v>115</v>
      </c>
      <c r="D473" s="13" t="s">
        <v>22</v>
      </c>
      <c r="E473" s="13" t="s">
        <v>23</v>
      </c>
      <c r="F473" s="11" t="s">
        <v>17</v>
      </c>
      <c r="G473" s="14">
        <f>SUM(G476:G477)</f>
        <v>17930.070159999999</v>
      </c>
      <c r="H473" s="14">
        <f>SUM(H476:H477)</f>
        <v>17573.10239</v>
      </c>
      <c r="I473" s="14">
        <f>SUM(I476:I477)</f>
        <v>356.96776999999997</v>
      </c>
      <c r="J473" s="14">
        <f>SUM(J476:J477)</f>
        <v>0</v>
      </c>
      <c r="K473" s="10">
        <v>313805.40000000002</v>
      </c>
      <c r="L473" s="11">
        <v>70</v>
      </c>
    </row>
    <row r="474" spans="1:12" ht="18.2" customHeight="1" x14ac:dyDescent="0.25">
      <c r="A474" s="12"/>
      <c r="B474" s="13"/>
      <c r="C474" s="13"/>
      <c r="D474" s="13"/>
      <c r="E474" s="13"/>
      <c r="F474" s="11"/>
      <c r="G474" s="14"/>
      <c r="H474" s="14"/>
      <c r="I474" s="14"/>
      <c r="J474" s="14"/>
      <c r="K474" s="10"/>
      <c r="L474" s="11"/>
    </row>
    <row r="475" spans="1:12" ht="18.2" customHeight="1" x14ac:dyDescent="0.25">
      <c r="A475" s="12"/>
      <c r="B475" s="13"/>
      <c r="C475" s="13"/>
      <c r="D475" s="13"/>
      <c r="E475" s="13"/>
      <c r="F475" s="11"/>
      <c r="G475" s="14"/>
      <c r="H475" s="14"/>
      <c r="I475" s="14"/>
      <c r="J475" s="14"/>
      <c r="K475" s="10"/>
      <c r="L475" s="11"/>
    </row>
    <row r="476" spans="1:12" ht="18.2" customHeight="1" x14ac:dyDescent="0.25">
      <c r="A476" s="12"/>
      <c r="B476" s="13"/>
      <c r="C476" s="13"/>
      <c r="D476" s="13"/>
      <c r="E476" s="13"/>
      <c r="F476" s="5" t="s">
        <v>18</v>
      </c>
      <c r="G476" s="6">
        <f>SUM(H476:J476)</f>
        <v>0</v>
      </c>
      <c r="H476" s="6">
        <v>0</v>
      </c>
      <c r="I476" s="6">
        <v>0</v>
      </c>
      <c r="J476" s="6">
        <v>0</v>
      </c>
      <c r="K476" s="10"/>
      <c r="L476" s="11"/>
    </row>
    <row r="477" spans="1:12" ht="18.2" customHeight="1" x14ac:dyDescent="0.25">
      <c r="A477" s="12"/>
      <c r="B477" s="13"/>
      <c r="C477" s="13"/>
      <c r="D477" s="13"/>
      <c r="E477" s="13"/>
      <c r="F477" s="5" t="s">
        <v>19</v>
      </c>
      <c r="G477" s="6">
        <f>SUM(H477:J477)</f>
        <v>17930.070159999999</v>
      </c>
      <c r="H477" s="6">
        <v>17573.10239</v>
      </c>
      <c r="I477" s="6">
        <v>356.96776999999997</v>
      </c>
      <c r="J477" s="6">
        <v>0</v>
      </c>
      <c r="K477" s="10"/>
      <c r="L477" s="11"/>
    </row>
    <row r="478" spans="1:12" ht="18.2" customHeight="1" x14ac:dyDescent="0.25">
      <c r="A478" s="12">
        <v>3</v>
      </c>
      <c r="B478" s="13" t="s">
        <v>113</v>
      </c>
      <c r="C478" s="13" t="s">
        <v>116</v>
      </c>
      <c r="D478" s="13" t="s">
        <v>22</v>
      </c>
      <c r="E478" s="13" t="s">
        <v>23</v>
      </c>
      <c r="F478" s="11" t="s">
        <v>17</v>
      </c>
      <c r="G478" s="14">
        <f>SUM(G481:G482)</f>
        <v>37119.429399999994</v>
      </c>
      <c r="H478" s="14">
        <f>SUM(H481:H482)</f>
        <v>36380.691939999997</v>
      </c>
      <c r="I478" s="14">
        <f>SUM(I481:I482)</f>
        <v>738.73746000000006</v>
      </c>
      <c r="J478" s="14">
        <f>SUM(J481:J482)</f>
        <v>0</v>
      </c>
      <c r="K478" s="10">
        <v>957386.63</v>
      </c>
      <c r="L478" s="11">
        <v>129</v>
      </c>
    </row>
    <row r="479" spans="1:12" ht="18.2" customHeight="1" x14ac:dyDescent="0.25">
      <c r="A479" s="12"/>
      <c r="B479" s="13"/>
      <c r="C479" s="13"/>
      <c r="D479" s="13"/>
      <c r="E479" s="13"/>
      <c r="F479" s="11"/>
      <c r="G479" s="14"/>
      <c r="H479" s="14"/>
      <c r="I479" s="14"/>
      <c r="J479" s="14"/>
      <c r="K479" s="10"/>
      <c r="L479" s="11"/>
    </row>
    <row r="480" spans="1:12" ht="18.2" customHeight="1" x14ac:dyDescent="0.25">
      <c r="A480" s="12"/>
      <c r="B480" s="13"/>
      <c r="C480" s="13"/>
      <c r="D480" s="13"/>
      <c r="E480" s="13"/>
      <c r="F480" s="11"/>
      <c r="G480" s="14"/>
      <c r="H480" s="14"/>
      <c r="I480" s="14"/>
      <c r="J480" s="14"/>
      <c r="K480" s="10"/>
      <c r="L480" s="11"/>
    </row>
    <row r="481" spans="1:12" ht="18.2" customHeight="1" x14ac:dyDescent="0.25">
      <c r="A481" s="12"/>
      <c r="B481" s="13"/>
      <c r="C481" s="13"/>
      <c r="D481" s="13"/>
      <c r="E481" s="13"/>
      <c r="F481" s="5" t="s">
        <v>18</v>
      </c>
      <c r="G481" s="6">
        <f>SUM(H481:J481)</f>
        <v>0</v>
      </c>
      <c r="H481" s="6">
        <v>0</v>
      </c>
      <c r="I481" s="6">
        <v>0</v>
      </c>
      <c r="J481" s="6">
        <v>0</v>
      </c>
      <c r="K481" s="10"/>
      <c r="L481" s="11"/>
    </row>
    <row r="482" spans="1:12" ht="18.2" customHeight="1" x14ac:dyDescent="0.25">
      <c r="A482" s="12"/>
      <c r="B482" s="13"/>
      <c r="C482" s="13"/>
      <c r="D482" s="13"/>
      <c r="E482" s="13"/>
      <c r="F482" s="5" t="s">
        <v>19</v>
      </c>
      <c r="G482" s="6">
        <f>SUM(H482:J482)</f>
        <v>37119.429399999994</v>
      </c>
      <c r="H482" s="6">
        <v>36380.691939999997</v>
      </c>
      <c r="I482" s="6">
        <v>738.73746000000006</v>
      </c>
      <c r="J482" s="6">
        <v>0</v>
      </c>
      <c r="K482" s="10"/>
      <c r="L482" s="11"/>
    </row>
    <row r="483" spans="1:12" ht="18.2" customHeight="1" x14ac:dyDescent="0.25">
      <c r="A483" s="12">
        <v>4</v>
      </c>
      <c r="B483" s="13" t="s">
        <v>113</v>
      </c>
      <c r="C483" s="13" t="s">
        <v>117</v>
      </c>
      <c r="D483" s="13" t="s">
        <v>22</v>
      </c>
      <c r="E483" s="13" t="s">
        <v>23</v>
      </c>
      <c r="F483" s="11" t="s">
        <v>17</v>
      </c>
      <c r="G483" s="14">
        <f>SUM(G486:G487)</f>
        <v>44937.796159999998</v>
      </c>
      <c r="H483" s="14">
        <f>SUM(H486:H487)</f>
        <v>44043.516949999997</v>
      </c>
      <c r="I483" s="14">
        <f>SUM(I486:I487)</f>
        <v>894.27921000000003</v>
      </c>
      <c r="J483" s="14">
        <f>SUM(J486:J487)</f>
        <v>0</v>
      </c>
      <c r="K483" s="10">
        <v>571993.73</v>
      </c>
      <c r="L483" s="11">
        <v>108</v>
      </c>
    </row>
    <row r="484" spans="1:12" ht="18.2" customHeight="1" x14ac:dyDescent="0.25">
      <c r="A484" s="12"/>
      <c r="B484" s="13"/>
      <c r="C484" s="13"/>
      <c r="D484" s="13"/>
      <c r="E484" s="13"/>
      <c r="F484" s="11"/>
      <c r="G484" s="14"/>
      <c r="H484" s="14"/>
      <c r="I484" s="14"/>
      <c r="J484" s="14"/>
      <c r="K484" s="10"/>
      <c r="L484" s="11"/>
    </row>
    <row r="485" spans="1:12" ht="18.2" customHeight="1" x14ac:dyDescent="0.25">
      <c r="A485" s="12"/>
      <c r="B485" s="13"/>
      <c r="C485" s="13"/>
      <c r="D485" s="13"/>
      <c r="E485" s="13"/>
      <c r="F485" s="11"/>
      <c r="G485" s="14"/>
      <c r="H485" s="14"/>
      <c r="I485" s="14"/>
      <c r="J485" s="14"/>
      <c r="K485" s="10"/>
      <c r="L485" s="11"/>
    </row>
    <row r="486" spans="1:12" ht="18.2" customHeight="1" x14ac:dyDescent="0.25">
      <c r="A486" s="12"/>
      <c r="B486" s="13"/>
      <c r="C486" s="13"/>
      <c r="D486" s="13"/>
      <c r="E486" s="13"/>
      <c r="F486" s="5" t="s">
        <v>18</v>
      </c>
      <c r="G486" s="6">
        <f>SUM(H486:J486)</f>
        <v>0</v>
      </c>
      <c r="H486" s="6">
        <v>0</v>
      </c>
      <c r="I486" s="6">
        <v>0</v>
      </c>
      <c r="J486" s="6">
        <v>0</v>
      </c>
      <c r="K486" s="10"/>
      <c r="L486" s="11"/>
    </row>
    <row r="487" spans="1:12" ht="18.2" customHeight="1" x14ac:dyDescent="0.25">
      <c r="A487" s="12"/>
      <c r="B487" s="13"/>
      <c r="C487" s="13"/>
      <c r="D487" s="13"/>
      <c r="E487" s="13"/>
      <c r="F487" s="5" t="s">
        <v>19</v>
      </c>
      <c r="G487" s="6">
        <f>SUM(H487:J487)</f>
        <v>44937.796159999998</v>
      </c>
      <c r="H487" s="6">
        <v>44043.516949999997</v>
      </c>
      <c r="I487" s="6">
        <v>894.27921000000003</v>
      </c>
      <c r="J487" s="6">
        <v>0</v>
      </c>
      <c r="K487" s="10"/>
      <c r="L487" s="11"/>
    </row>
    <row r="488" spans="1:12" ht="18.2" customHeight="1" x14ac:dyDescent="0.25">
      <c r="A488" s="15" t="s">
        <v>210</v>
      </c>
      <c r="B488" s="15"/>
      <c r="C488" s="15"/>
      <c r="D488" s="15"/>
      <c r="E488" s="15"/>
      <c r="F488" s="11" t="s">
        <v>17</v>
      </c>
      <c r="G488" s="14">
        <f>SUM(G491:G492)</f>
        <v>30740.098990000002</v>
      </c>
      <c r="H488" s="14">
        <f>SUM(H493)</f>
        <v>29348.181390000002</v>
      </c>
      <c r="I488" s="14">
        <f>SUM(I493)</f>
        <v>1391.9176</v>
      </c>
      <c r="J488" s="14">
        <f>SUM(J493)</f>
        <v>0</v>
      </c>
      <c r="K488" s="11" t="str">
        <f>IF(H492=0,"-","")</f>
        <v/>
      </c>
      <c r="L488" s="11" t="str">
        <f>IF(H492=0,"-","")</f>
        <v/>
      </c>
    </row>
    <row r="489" spans="1:12" ht="18.2" customHeight="1" x14ac:dyDescent="0.25">
      <c r="A489" s="15"/>
      <c r="B489" s="15"/>
      <c r="C489" s="15"/>
      <c r="D489" s="15"/>
      <c r="E489" s="15"/>
      <c r="F489" s="11"/>
      <c r="G489" s="14"/>
      <c r="H489" s="14"/>
      <c r="I489" s="14"/>
      <c r="J489" s="14"/>
      <c r="K489" s="11"/>
      <c r="L489" s="11"/>
    </row>
    <row r="490" spans="1:12" ht="18.2" customHeight="1" x14ac:dyDescent="0.25">
      <c r="A490" s="15"/>
      <c r="B490" s="15"/>
      <c r="C490" s="15"/>
      <c r="D490" s="15"/>
      <c r="E490" s="15"/>
      <c r="F490" s="11"/>
      <c r="G490" s="14"/>
      <c r="H490" s="14"/>
      <c r="I490" s="14"/>
      <c r="J490" s="14"/>
      <c r="K490" s="11"/>
      <c r="L490" s="11"/>
    </row>
    <row r="491" spans="1:12" ht="18.2" customHeight="1" x14ac:dyDescent="0.25">
      <c r="A491" s="15"/>
      <c r="B491" s="15"/>
      <c r="C491" s="15"/>
      <c r="D491" s="15"/>
      <c r="E491" s="15"/>
      <c r="F491" s="5" t="s">
        <v>18</v>
      </c>
      <c r="G491" s="6">
        <f>SUM(H491:J491)</f>
        <v>0</v>
      </c>
      <c r="H491" s="6">
        <f t="shared" ref="H491:J492" si="17">SUM(H496)</f>
        <v>0</v>
      </c>
      <c r="I491" s="6">
        <f t="shared" si="17"/>
        <v>0</v>
      </c>
      <c r="J491" s="6">
        <f t="shared" si="17"/>
        <v>0</v>
      </c>
      <c r="K491" s="11"/>
      <c r="L491" s="11"/>
    </row>
    <row r="492" spans="1:12" ht="18.2" customHeight="1" x14ac:dyDescent="0.25">
      <c r="A492" s="15"/>
      <c r="B492" s="15"/>
      <c r="C492" s="15"/>
      <c r="D492" s="15"/>
      <c r="E492" s="15"/>
      <c r="F492" s="5" t="s">
        <v>19</v>
      </c>
      <c r="G492" s="6">
        <f>SUM(H492:J492)</f>
        <v>30740.098990000002</v>
      </c>
      <c r="H492" s="6">
        <f t="shared" si="17"/>
        <v>29348.181390000002</v>
      </c>
      <c r="I492" s="6">
        <f t="shared" si="17"/>
        <v>1391.9176</v>
      </c>
      <c r="J492" s="6">
        <f t="shared" si="17"/>
        <v>0</v>
      </c>
      <c r="K492" s="11"/>
      <c r="L492" s="11"/>
    </row>
    <row r="493" spans="1:12" ht="18.2" customHeight="1" x14ac:dyDescent="0.25">
      <c r="A493" s="12">
        <v>1</v>
      </c>
      <c r="B493" s="13" t="s">
        <v>118</v>
      </c>
      <c r="C493" s="13" t="s">
        <v>119</v>
      </c>
      <c r="D493" s="13" t="s">
        <v>22</v>
      </c>
      <c r="E493" s="13" t="s">
        <v>23</v>
      </c>
      <c r="F493" s="11" t="s">
        <v>17</v>
      </c>
      <c r="G493" s="14">
        <f>SUM(G496:G497)</f>
        <v>30740.098990000002</v>
      </c>
      <c r="H493" s="14">
        <f>SUM(H496:H497)</f>
        <v>29348.181390000002</v>
      </c>
      <c r="I493" s="14">
        <f>SUM(I496:I497)</f>
        <v>1391.9176</v>
      </c>
      <c r="J493" s="14">
        <f>SUM(J496:J497)</f>
        <v>0</v>
      </c>
      <c r="K493" s="10">
        <v>45081.69</v>
      </c>
      <c r="L493" s="11">
        <v>4</v>
      </c>
    </row>
    <row r="494" spans="1:12" ht="18.2" customHeight="1" x14ac:dyDescent="0.25">
      <c r="A494" s="12"/>
      <c r="B494" s="13"/>
      <c r="C494" s="13"/>
      <c r="D494" s="13"/>
      <c r="E494" s="13"/>
      <c r="F494" s="11"/>
      <c r="G494" s="14"/>
      <c r="H494" s="14"/>
      <c r="I494" s="14"/>
      <c r="J494" s="14"/>
      <c r="K494" s="10"/>
      <c r="L494" s="11"/>
    </row>
    <row r="495" spans="1:12" ht="18.2" customHeight="1" x14ac:dyDescent="0.25">
      <c r="A495" s="12"/>
      <c r="B495" s="13"/>
      <c r="C495" s="13"/>
      <c r="D495" s="13"/>
      <c r="E495" s="13"/>
      <c r="F495" s="11"/>
      <c r="G495" s="14"/>
      <c r="H495" s="14"/>
      <c r="I495" s="14"/>
      <c r="J495" s="14"/>
      <c r="K495" s="10"/>
      <c r="L495" s="11"/>
    </row>
    <row r="496" spans="1:12" ht="18.2" customHeight="1" x14ac:dyDescent="0.25">
      <c r="A496" s="12"/>
      <c r="B496" s="13"/>
      <c r="C496" s="13"/>
      <c r="D496" s="13"/>
      <c r="E496" s="13"/>
      <c r="F496" s="5" t="s">
        <v>18</v>
      </c>
      <c r="G496" s="6">
        <f>SUM(H496:J496)</f>
        <v>0</v>
      </c>
      <c r="H496" s="6">
        <v>0</v>
      </c>
      <c r="I496" s="6">
        <v>0</v>
      </c>
      <c r="J496" s="6">
        <v>0</v>
      </c>
      <c r="K496" s="10"/>
      <c r="L496" s="11"/>
    </row>
    <row r="497" spans="1:12" ht="18.2" customHeight="1" x14ac:dyDescent="0.25">
      <c r="A497" s="12"/>
      <c r="B497" s="13"/>
      <c r="C497" s="13"/>
      <c r="D497" s="13"/>
      <c r="E497" s="13"/>
      <c r="F497" s="5" t="s">
        <v>19</v>
      </c>
      <c r="G497" s="6">
        <f>SUM(H497:J497)</f>
        <v>30740.098990000002</v>
      </c>
      <c r="H497" s="6">
        <v>29348.181390000002</v>
      </c>
      <c r="I497" s="6">
        <v>1391.9176</v>
      </c>
      <c r="J497" s="6">
        <v>0</v>
      </c>
      <c r="K497" s="10"/>
      <c r="L497" s="11"/>
    </row>
    <row r="498" spans="1:12" ht="18.2" customHeight="1" x14ac:dyDescent="0.25">
      <c r="A498" s="15" t="s">
        <v>211</v>
      </c>
      <c r="B498" s="15"/>
      <c r="C498" s="15"/>
      <c r="D498" s="15"/>
      <c r="E498" s="15"/>
      <c r="F498" s="11" t="s">
        <v>17</v>
      </c>
      <c r="G498" s="14">
        <f>SUM(G501:G502)</f>
        <v>62397.846340000004</v>
      </c>
      <c r="H498" s="14">
        <f>SUM(H503,H508,H513)</f>
        <v>54919.229090000008</v>
      </c>
      <c r="I498" s="14">
        <f>SUM(I503,I508,I513)</f>
        <v>7478.6172499999993</v>
      </c>
      <c r="J498" s="14">
        <f>SUM(J503,J508,J513)</f>
        <v>0</v>
      </c>
      <c r="K498" s="11" t="str">
        <f>IF(H502=0,"-","")</f>
        <v/>
      </c>
      <c r="L498" s="11" t="str">
        <f>IF(H502=0,"-","")</f>
        <v/>
      </c>
    </row>
    <row r="499" spans="1:12" ht="18.2" customHeight="1" x14ac:dyDescent="0.25">
      <c r="A499" s="15"/>
      <c r="B499" s="15"/>
      <c r="C499" s="15"/>
      <c r="D499" s="15"/>
      <c r="E499" s="15"/>
      <c r="F499" s="11"/>
      <c r="G499" s="14"/>
      <c r="H499" s="14"/>
      <c r="I499" s="14"/>
      <c r="J499" s="14"/>
      <c r="K499" s="11"/>
      <c r="L499" s="11"/>
    </row>
    <row r="500" spans="1:12" ht="18.2" customHeight="1" x14ac:dyDescent="0.25">
      <c r="A500" s="15"/>
      <c r="B500" s="15"/>
      <c r="C500" s="15"/>
      <c r="D500" s="15"/>
      <c r="E500" s="15"/>
      <c r="F500" s="11"/>
      <c r="G500" s="14"/>
      <c r="H500" s="14"/>
      <c r="I500" s="14"/>
      <c r="J500" s="14"/>
      <c r="K500" s="11"/>
      <c r="L500" s="11"/>
    </row>
    <row r="501" spans="1:12" ht="18.2" customHeight="1" x14ac:dyDescent="0.25">
      <c r="A501" s="15"/>
      <c r="B501" s="15"/>
      <c r="C501" s="15"/>
      <c r="D501" s="15"/>
      <c r="E501" s="15"/>
      <c r="F501" s="5" t="s">
        <v>18</v>
      </c>
      <c r="G501" s="6">
        <f>SUM(H501:J501)</f>
        <v>0</v>
      </c>
      <c r="H501" s="6">
        <f t="shared" ref="H501:J502" si="18">SUM(H506,H511,H516)</f>
        <v>0</v>
      </c>
      <c r="I501" s="6">
        <f t="shared" si="18"/>
        <v>0</v>
      </c>
      <c r="J501" s="6">
        <f t="shared" si="18"/>
        <v>0</v>
      </c>
      <c r="K501" s="11"/>
      <c r="L501" s="11"/>
    </row>
    <row r="502" spans="1:12" ht="18.2" customHeight="1" x14ac:dyDescent="0.25">
      <c r="A502" s="15"/>
      <c r="B502" s="15"/>
      <c r="C502" s="15"/>
      <c r="D502" s="15"/>
      <c r="E502" s="15"/>
      <c r="F502" s="5" t="s">
        <v>19</v>
      </c>
      <c r="G502" s="6">
        <f>SUM(H502:J502)</f>
        <v>62397.846340000004</v>
      </c>
      <c r="H502" s="6">
        <f t="shared" si="18"/>
        <v>54919.229090000008</v>
      </c>
      <c r="I502" s="6">
        <f t="shared" si="18"/>
        <v>7478.6172499999993</v>
      </c>
      <c r="J502" s="6">
        <f t="shared" si="18"/>
        <v>0</v>
      </c>
      <c r="K502" s="11"/>
      <c r="L502" s="11"/>
    </row>
    <row r="503" spans="1:12" ht="18.2" customHeight="1" x14ac:dyDescent="0.25">
      <c r="A503" s="12">
        <v>1</v>
      </c>
      <c r="B503" s="13" t="s">
        <v>120</v>
      </c>
      <c r="C503" s="13" t="s">
        <v>121</v>
      </c>
      <c r="D503" s="13" t="s">
        <v>22</v>
      </c>
      <c r="E503" s="13" t="s">
        <v>122</v>
      </c>
      <c r="F503" s="11" t="s">
        <v>17</v>
      </c>
      <c r="G503" s="14">
        <f>SUM(G506:G507)</f>
        <v>6363.4299199999996</v>
      </c>
      <c r="H503" s="14">
        <f>SUM(H506:H507)</f>
        <v>0</v>
      </c>
      <c r="I503" s="14">
        <f>SUM(I506:I507)</f>
        <v>6363.4299199999996</v>
      </c>
      <c r="J503" s="14">
        <f>SUM(J506:J507)</f>
        <v>0</v>
      </c>
      <c r="K503" s="10" t="s">
        <v>31</v>
      </c>
      <c r="L503" s="11" t="s">
        <v>31</v>
      </c>
    </row>
    <row r="504" spans="1:12" ht="18.2" customHeight="1" x14ac:dyDescent="0.25">
      <c r="A504" s="12"/>
      <c r="B504" s="13"/>
      <c r="C504" s="13"/>
      <c r="D504" s="13"/>
      <c r="E504" s="13"/>
      <c r="F504" s="11"/>
      <c r="G504" s="14"/>
      <c r="H504" s="14"/>
      <c r="I504" s="14"/>
      <c r="J504" s="14"/>
      <c r="K504" s="10"/>
      <c r="L504" s="11"/>
    </row>
    <row r="505" spans="1:12" ht="18.2" customHeight="1" x14ac:dyDescent="0.25">
      <c r="A505" s="12"/>
      <c r="B505" s="13"/>
      <c r="C505" s="13"/>
      <c r="D505" s="13"/>
      <c r="E505" s="13"/>
      <c r="F505" s="11"/>
      <c r="G505" s="14"/>
      <c r="H505" s="14"/>
      <c r="I505" s="14"/>
      <c r="J505" s="14"/>
      <c r="K505" s="10"/>
      <c r="L505" s="11"/>
    </row>
    <row r="506" spans="1:12" ht="18.2" customHeight="1" x14ac:dyDescent="0.25">
      <c r="A506" s="12"/>
      <c r="B506" s="13"/>
      <c r="C506" s="13"/>
      <c r="D506" s="13"/>
      <c r="E506" s="13"/>
      <c r="F506" s="5" t="s">
        <v>18</v>
      </c>
      <c r="G506" s="6">
        <f>SUM(H506:J506)</f>
        <v>0</v>
      </c>
      <c r="H506" s="6">
        <v>0</v>
      </c>
      <c r="I506" s="6">
        <v>0</v>
      </c>
      <c r="J506" s="6">
        <v>0</v>
      </c>
      <c r="K506" s="10"/>
      <c r="L506" s="11"/>
    </row>
    <row r="507" spans="1:12" ht="36" customHeight="1" x14ac:dyDescent="0.25">
      <c r="A507" s="12"/>
      <c r="B507" s="13"/>
      <c r="C507" s="13"/>
      <c r="D507" s="13"/>
      <c r="E507" s="13"/>
      <c r="F507" s="5" t="s">
        <v>19</v>
      </c>
      <c r="G507" s="6">
        <f>SUM(H507:J507)</f>
        <v>6363.4299199999996</v>
      </c>
      <c r="H507" s="6">
        <v>0</v>
      </c>
      <c r="I507" s="6">
        <v>6363.4299199999996</v>
      </c>
      <c r="J507" s="6">
        <v>0</v>
      </c>
      <c r="K507" s="10"/>
      <c r="L507" s="11"/>
    </row>
    <row r="508" spans="1:12" ht="18.2" customHeight="1" x14ac:dyDescent="0.25">
      <c r="A508" s="12">
        <v>2</v>
      </c>
      <c r="B508" s="13" t="s">
        <v>120</v>
      </c>
      <c r="C508" s="13" t="s">
        <v>123</v>
      </c>
      <c r="D508" s="13" t="s">
        <v>22</v>
      </c>
      <c r="E508" s="13" t="s">
        <v>28</v>
      </c>
      <c r="F508" s="11" t="s">
        <v>17</v>
      </c>
      <c r="G508" s="14">
        <f>SUM(G511:G512)</f>
        <v>20076.586040000002</v>
      </c>
      <c r="H508" s="14">
        <f>SUM(H511:H512)</f>
        <v>19677.035670000001</v>
      </c>
      <c r="I508" s="14">
        <f>SUM(I511:I512)</f>
        <v>399.55036999999999</v>
      </c>
      <c r="J508" s="14">
        <f>SUM(J511:J512)</f>
        <v>0</v>
      </c>
      <c r="K508" s="10">
        <v>728779.1</v>
      </c>
      <c r="L508" s="11">
        <v>119</v>
      </c>
    </row>
    <row r="509" spans="1:12" ht="18.2" customHeight="1" x14ac:dyDescent="0.25">
      <c r="A509" s="12"/>
      <c r="B509" s="13"/>
      <c r="C509" s="13"/>
      <c r="D509" s="13"/>
      <c r="E509" s="13"/>
      <c r="F509" s="11"/>
      <c r="G509" s="14"/>
      <c r="H509" s="14"/>
      <c r="I509" s="14"/>
      <c r="J509" s="14"/>
      <c r="K509" s="10"/>
      <c r="L509" s="11"/>
    </row>
    <row r="510" spans="1:12" ht="18.2" customHeight="1" x14ac:dyDescent="0.25">
      <c r="A510" s="12"/>
      <c r="B510" s="13"/>
      <c r="C510" s="13"/>
      <c r="D510" s="13"/>
      <c r="E510" s="13"/>
      <c r="F510" s="11"/>
      <c r="G510" s="14"/>
      <c r="H510" s="14"/>
      <c r="I510" s="14"/>
      <c r="J510" s="14"/>
      <c r="K510" s="10"/>
      <c r="L510" s="11"/>
    </row>
    <row r="511" spans="1:12" ht="18.2" customHeight="1" x14ac:dyDescent="0.25">
      <c r="A511" s="12"/>
      <c r="B511" s="13"/>
      <c r="C511" s="13"/>
      <c r="D511" s="13"/>
      <c r="E511" s="13"/>
      <c r="F511" s="5" t="s">
        <v>18</v>
      </c>
      <c r="G511" s="6">
        <f>SUM(H511:J511)</f>
        <v>0</v>
      </c>
      <c r="H511" s="6">
        <v>0</v>
      </c>
      <c r="I511" s="6">
        <v>0</v>
      </c>
      <c r="J511" s="6">
        <v>0</v>
      </c>
      <c r="K511" s="10"/>
      <c r="L511" s="11"/>
    </row>
    <row r="512" spans="1:12" ht="18.2" customHeight="1" x14ac:dyDescent="0.25">
      <c r="A512" s="12"/>
      <c r="B512" s="13"/>
      <c r="C512" s="13"/>
      <c r="D512" s="13"/>
      <c r="E512" s="13"/>
      <c r="F512" s="5" t="s">
        <v>19</v>
      </c>
      <c r="G512" s="6">
        <f>SUM(H512:J512)</f>
        <v>20076.586040000002</v>
      </c>
      <c r="H512" s="6">
        <v>19677.035670000001</v>
      </c>
      <c r="I512" s="6">
        <v>399.55036999999999</v>
      </c>
      <c r="J512" s="6">
        <v>0</v>
      </c>
      <c r="K512" s="10"/>
      <c r="L512" s="11"/>
    </row>
    <row r="513" spans="1:12" ht="18.2" customHeight="1" x14ac:dyDescent="0.25">
      <c r="A513" s="12">
        <v>3</v>
      </c>
      <c r="B513" s="13" t="s">
        <v>120</v>
      </c>
      <c r="C513" s="13" t="s">
        <v>124</v>
      </c>
      <c r="D513" s="13" t="s">
        <v>22</v>
      </c>
      <c r="E513" s="13" t="s">
        <v>122</v>
      </c>
      <c r="F513" s="11" t="s">
        <v>17</v>
      </c>
      <c r="G513" s="14">
        <f>SUM(G516:G517)</f>
        <v>35957.830380000007</v>
      </c>
      <c r="H513" s="14">
        <f>SUM(H516:H517)</f>
        <v>35242.193420000003</v>
      </c>
      <c r="I513" s="14">
        <f>SUM(I516:I517)</f>
        <v>715.63696000000004</v>
      </c>
      <c r="J513" s="14">
        <f>SUM(J516:J517)</f>
        <v>0</v>
      </c>
      <c r="K513" s="10">
        <v>1258649.77</v>
      </c>
      <c r="L513" s="11">
        <v>130</v>
      </c>
    </row>
    <row r="514" spans="1:12" ht="18.2" customHeight="1" x14ac:dyDescent="0.25">
      <c r="A514" s="12"/>
      <c r="B514" s="13"/>
      <c r="C514" s="13"/>
      <c r="D514" s="13"/>
      <c r="E514" s="13"/>
      <c r="F514" s="11"/>
      <c r="G514" s="14"/>
      <c r="H514" s="14"/>
      <c r="I514" s="14"/>
      <c r="J514" s="14"/>
      <c r="K514" s="10"/>
      <c r="L514" s="11"/>
    </row>
    <row r="515" spans="1:12" ht="18.2" customHeight="1" x14ac:dyDescent="0.25">
      <c r="A515" s="12"/>
      <c r="B515" s="13"/>
      <c r="C515" s="13"/>
      <c r="D515" s="13"/>
      <c r="E515" s="13"/>
      <c r="F515" s="11"/>
      <c r="G515" s="14"/>
      <c r="H515" s="14"/>
      <c r="I515" s="14"/>
      <c r="J515" s="14"/>
      <c r="K515" s="10"/>
      <c r="L515" s="11"/>
    </row>
    <row r="516" spans="1:12" ht="18.2" customHeight="1" x14ac:dyDescent="0.25">
      <c r="A516" s="12"/>
      <c r="B516" s="13"/>
      <c r="C516" s="13"/>
      <c r="D516" s="13"/>
      <c r="E516" s="13"/>
      <c r="F516" s="5" t="s">
        <v>18</v>
      </c>
      <c r="G516" s="6">
        <f>SUM(H516:J516)</f>
        <v>0</v>
      </c>
      <c r="H516" s="6">
        <v>0</v>
      </c>
      <c r="I516" s="6">
        <v>0</v>
      </c>
      <c r="J516" s="6">
        <v>0</v>
      </c>
      <c r="K516" s="10"/>
      <c r="L516" s="11"/>
    </row>
    <row r="517" spans="1:12" ht="18.2" customHeight="1" x14ac:dyDescent="0.25">
      <c r="A517" s="12"/>
      <c r="B517" s="13"/>
      <c r="C517" s="13"/>
      <c r="D517" s="13"/>
      <c r="E517" s="13"/>
      <c r="F517" s="5" t="s">
        <v>19</v>
      </c>
      <c r="G517" s="6">
        <f>SUM(H517:J517)</f>
        <v>35957.830380000007</v>
      </c>
      <c r="H517" s="6">
        <v>35242.193420000003</v>
      </c>
      <c r="I517" s="6">
        <v>715.63696000000004</v>
      </c>
      <c r="J517" s="6">
        <v>0</v>
      </c>
      <c r="K517" s="10"/>
      <c r="L517" s="11"/>
    </row>
    <row r="518" spans="1:12" ht="18.2" customHeight="1" x14ac:dyDescent="0.25">
      <c r="A518" s="15" t="s">
        <v>212</v>
      </c>
      <c r="B518" s="15"/>
      <c r="C518" s="15"/>
      <c r="D518" s="15"/>
      <c r="E518" s="15"/>
      <c r="F518" s="11" t="s">
        <v>17</v>
      </c>
      <c r="G518" s="14">
        <f>SUM(G521:G522)</f>
        <v>12532.88796</v>
      </c>
      <c r="H518" s="14">
        <f>SUM(H523,H528,H533)</f>
        <v>12045.98539</v>
      </c>
      <c r="I518" s="14">
        <f>SUM(I523,I528,I533)</f>
        <v>486.90257000000003</v>
      </c>
      <c r="J518" s="14">
        <f>SUM(J523,J528,J533)</f>
        <v>0</v>
      </c>
      <c r="K518" s="11" t="str">
        <f>IF(H522=0,"-","")</f>
        <v/>
      </c>
      <c r="L518" s="11" t="str">
        <f>IF(H522=0,"-","")</f>
        <v/>
      </c>
    </row>
    <row r="519" spans="1:12" ht="18.2" customHeight="1" x14ac:dyDescent="0.25">
      <c r="A519" s="15"/>
      <c r="B519" s="15"/>
      <c r="C519" s="15"/>
      <c r="D519" s="15"/>
      <c r="E519" s="15"/>
      <c r="F519" s="11"/>
      <c r="G519" s="14"/>
      <c r="H519" s="14"/>
      <c r="I519" s="14"/>
      <c r="J519" s="14"/>
      <c r="K519" s="11"/>
      <c r="L519" s="11"/>
    </row>
    <row r="520" spans="1:12" ht="18.2" customHeight="1" x14ac:dyDescent="0.25">
      <c r="A520" s="15"/>
      <c r="B520" s="15"/>
      <c r="C520" s="15"/>
      <c r="D520" s="15"/>
      <c r="E520" s="15"/>
      <c r="F520" s="11"/>
      <c r="G520" s="14"/>
      <c r="H520" s="14"/>
      <c r="I520" s="14"/>
      <c r="J520" s="14"/>
      <c r="K520" s="11"/>
      <c r="L520" s="11"/>
    </row>
    <row r="521" spans="1:12" ht="18.2" customHeight="1" x14ac:dyDescent="0.25">
      <c r="A521" s="15"/>
      <c r="B521" s="15"/>
      <c r="C521" s="15"/>
      <c r="D521" s="15"/>
      <c r="E521" s="15"/>
      <c r="F521" s="5" t="s">
        <v>18</v>
      </c>
      <c r="G521" s="6">
        <f>SUM(H521:J521)</f>
        <v>0</v>
      </c>
      <c r="H521" s="6">
        <f t="shared" ref="H521:J522" si="19">SUM(H526,H531,H536)</f>
        <v>0</v>
      </c>
      <c r="I521" s="6">
        <f t="shared" si="19"/>
        <v>0</v>
      </c>
      <c r="J521" s="6">
        <f t="shared" si="19"/>
        <v>0</v>
      </c>
      <c r="K521" s="11"/>
      <c r="L521" s="11"/>
    </row>
    <row r="522" spans="1:12" ht="18.2" customHeight="1" x14ac:dyDescent="0.25">
      <c r="A522" s="15"/>
      <c r="B522" s="15"/>
      <c r="C522" s="15"/>
      <c r="D522" s="15"/>
      <c r="E522" s="15"/>
      <c r="F522" s="5" t="s">
        <v>19</v>
      </c>
      <c r="G522" s="6">
        <f>SUM(H522:J522)</f>
        <v>12532.88796</v>
      </c>
      <c r="H522" s="6">
        <f t="shared" si="19"/>
        <v>12045.98539</v>
      </c>
      <c r="I522" s="6">
        <f t="shared" si="19"/>
        <v>486.90257000000003</v>
      </c>
      <c r="J522" s="6">
        <f t="shared" si="19"/>
        <v>0</v>
      </c>
      <c r="K522" s="11"/>
      <c r="L522" s="11"/>
    </row>
    <row r="523" spans="1:12" ht="18.2" customHeight="1" x14ac:dyDescent="0.25">
      <c r="A523" s="12">
        <v>1</v>
      </c>
      <c r="B523" s="13" t="s">
        <v>125</v>
      </c>
      <c r="C523" s="13" t="s">
        <v>126</v>
      </c>
      <c r="D523" s="13" t="s">
        <v>22</v>
      </c>
      <c r="E523" s="13" t="s">
        <v>23</v>
      </c>
      <c r="F523" s="11" t="s">
        <v>17</v>
      </c>
      <c r="G523" s="14">
        <f>SUM(G526:G527)</f>
        <v>5151.4128800000008</v>
      </c>
      <c r="H523" s="14">
        <f>SUM(H526:H527)</f>
        <v>5048.7704000000003</v>
      </c>
      <c r="I523" s="14">
        <f>SUM(I526:I527)</f>
        <v>102.64248000000001</v>
      </c>
      <c r="J523" s="14">
        <f>SUM(J526:J527)</f>
        <v>0</v>
      </c>
      <c r="K523" s="10">
        <v>360626.46</v>
      </c>
      <c r="L523" s="11">
        <v>81</v>
      </c>
    </row>
    <row r="524" spans="1:12" ht="18.2" customHeight="1" x14ac:dyDescent="0.25">
      <c r="A524" s="12"/>
      <c r="B524" s="13"/>
      <c r="C524" s="13"/>
      <c r="D524" s="13"/>
      <c r="E524" s="13"/>
      <c r="F524" s="11"/>
      <c r="G524" s="14"/>
      <c r="H524" s="14"/>
      <c r="I524" s="14"/>
      <c r="J524" s="14"/>
      <c r="K524" s="10"/>
      <c r="L524" s="11"/>
    </row>
    <row r="525" spans="1:12" ht="18.2" customHeight="1" x14ac:dyDescent="0.25">
      <c r="A525" s="12"/>
      <c r="B525" s="13"/>
      <c r="C525" s="13"/>
      <c r="D525" s="13"/>
      <c r="E525" s="13"/>
      <c r="F525" s="11"/>
      <c r="G525" s="14"/>
      <c r="H525" s="14"/>
      <c r="I525" s="14"/>
      <c r="J525" s="14"/>
      <c r="K525" s="10"/>
      <c r="L525" s="11"/>
    </row>
    <row r="526" spans="1:12" ht="18.2" customHeight="1" x14ac:dyDescent="0.25">
      <c r="A526" s="12"/>
      <c r="B526" s="13"/>
      <c r="C526" s="13"/>
      <c r="D526" s="13"/>
      <c r="E526" s="13"/>
      <c r="F526" s="5" t="s">
        <v>18</v>
      </c>
      <c r="G526" s="6">
        <f>SUM(H526:J526)</f>
        <v>0</v>
      </c>
      <c r="H526" s="6">
        <v>0</v>
      </c>
      <c r="I526" s="6">
        <v>0</v>
      </c>
      <c r="J526" s="6">
        <v>0</v>
      </c>
      <c r="K526" s="10"/>
      <c r="L526" s="11"/>
    </row>
    <row r="527" spans="1:12" ht="18.2" customHeight="1" x14ac:dyDescent="0.25">
      <c r="A527" s="12"/>
      <c r="B527" s="13"/>
      <c r="C527" s="13"/>
      <c r="D527" s="13"/>
      <c r="E527" s="13"/>
      <c r="F527" s="5" t="s">
        <v>19</v>
      </c>
      <c r="G527" s="6">
        <f>SUM(H527:J527)</f>
        <v>5151.4128800000008</v>
      </c>
      <c r="H527" s="6">
        <v>5048.7704000000003</v>
      </c>
      <c r="I527" s="6">
        <v>102.64248000000001</v>
      </c>
      <c r="J527" s="6">
        <v>0</v>
      </c>
      <c r="K527" s="10"/>
      <c r="L527" s="11"/>
    </row>
    <row r="528" spans="1:12" ht="18.2" customHeight="1" x14ac:dyDescent="0.25">
      <c r="A528" s="12">
        <v>2</v>
      </c>
      <c r="B528" s="13" t="s">
        <v>125</v>
      </c>
      <c r="C528" s="13" t="s">
        <v>127</v>
      </c>
      <c r="D528" s="13" t="s">
        <v>22</v>
      </c>
      <c r="E528" s="13" t="s">
        <v>23</v>
      </c>
      <c r="F528" s="11" t="s">
        <v>17</v>
      </c>
      <c r="G528" s="14">
        <f>SUM(G531:G532)</f>
        <v>2719.1120799999999</v>
      </c>
      <c r="H528" s="14">
        <f>SUM(H531:H532)</f>
        <v>2427.6999999999998</v>
      </c>
      <c r="I528" s="14">
        <f>SUM(I531:I532)</f>
        <v>291.41208</v>
      </c>
      <c r="J528" s="14">
        <f>SUM(J531:J532)</f>
        <v>0</v>
      </c>
      <c r="K528" s="10">
        <v>202308.33</v>
      </c>
      <c r="L528" s="11">
        <v>48</v>
      </c>
    </row>
    <row r="529" spans="1:12" ht="18.2" customHeight="1" x14ac:dyDescent="0.25">
      <c r="A529" s="12"/>
      <c r="B529" s="13"/>
      <c r="C529" s="13"/>
      <c r="D529" s="13"/>
      <c r="E529" s="13"/>
      <c r="F529" s="11"/>
      <c r="G529" s="14"/>
      <c r="H529" s="14"/>
      <c r="I529" s="14"/>
      <c r="J529" s="14"/>
      <c r="K529" s="10"/>
      <c r="L529" s="11"/>
    </row>
    <row r="530" spans="1:12" ht="18.2" customHeight="1" x14ac:dyDescent="0.25">
      <c r="A530" s="12"/>
      <c r="B530" s="13"/>
      <c r="C530" s="13"/>
      <c r="D530" s="13"/>
      <c r="E530" s="13"/>
      <c r="F530" s="11"/>
      <c r="G530" s="14"/>
      <c r="H530" s="14"/>
      <c r="I530" s="14"/>
      <c r="J530" s="14"/>
      <c r="K530" s="10"/>
      <c r="L530" s="11"/>
    </row>
    <row r="531" spans="1:12" ht="18.2" customHeight="1" x14ac:dyDescent="0.25">
      <c r="A531" s="12"/>
      <c r="B531" s="13"/>
      <c r="C531" s="13"/>
      <c r="D531" s="13"/>
      <c r="E531" s="13"/>
      <c r="F531" s="5" t="s">
        <v>18</v>
      </c>
      <c r="G531" s="6">
        <f>SUM(H531:J531)</f>
        <v>0</v>
      </c>
      <c r="H531" s="6">
        <v>0</v>
      </c>
      <c r="I531" s="6">
        <v>0</v>
      </c>
      <c r="J531" s="6">
        <v>0</v>
      </c>
      <c r="K531" s="10"/>
      <c r="L531" s="11"/>
    </row>
    <row r="532" spans="1:12" ht="18.2" customHeight="1" x14ac:dyDescent="0.25">
      <c r="A532" s="12"/>
      <c r="B532" s="13"/>
      <c r="C532" s="13"/>
      <c r="D532" s="13"/>
      <c r="E532" s="13"/>
      <c r="F532" s="5" t="s">
        <v>19</v>
      </c>
      <c r="G532" s="6">
        <f>SUM(H532:J532)</f>
        <v>2719.1120799999999</v>
      </c>
      <c r="H532" s="6">
        <v>2427.6999999999998</v>
      </c>
      <c r="I532" s="6">
        <v>291.41208</v>
      </c>
      <c r="J532" s="6">
        <v>0</v>
      </c>
      <c r="K532" s="10"/>
      <c r="L532" s="11"/>
    </row>
    <row r="533" spans="1:12" ht="18.2" customHeight="1" x14ac:dyDescent="0.25">
      <c r="A533" s="12">
        <v>3</v>
      </c>
      <c r="B533" s="13" t="s">
        <v>125</v>
      </c>
      <c r="C533" s="13" t="s">
        <v>128</v>
      </c>
      <c r="D533" s="13" t="s">
        <v>22</v>
      </c>
      <c r="E533" s="13" t="s">
        <v>28</v>
      </c>
      <c r="F533" s="11" t="s">
        <v>17</v>
      </c>
      <c r="G533" s="14">
        <f>SUM(G536:G537)</f>
        <v>4662.3629999999994</v>
      </c>
      <c r="H533" s="14">
        <f>SUM(H536:H537)</f>
        <v>4569.5149899999997</v>
      </c>
      <c r="I533" s="14">
        <f>SUM(I536:I537)</f>
        <v>92.848010000000002</v>
      </c>
      <c r="J533" s="14">
        <f>SUM(J536:J537)</f>
        <v>0</v>
      </c>
      <c r="K533" s="10">
        <v>147403.71</v>
      </c>
      <c r="L533" s="11">
        <v>36</v>
      </c>
    </row>
    <row r="534" spans="1:12" ht="18.2" customHeight="1" x14ac:dyDescent="0.25">
      <c r="A534" s="12"/>
      <c r="B534" s="13"/>
      <c r="C534" s="13"/>
      <c r="D534" s="13"/>
      <c r="E534" s="13"/>
      <c r="F534" s="11"/>
      <c r="G534" s="14"/>
      <c r="H534" s="14"/>
      <c r="I534" s="14"/>
      <c r="J534" s="14"/>
      <c r="K534" s="10"/>
      <c r="L534" s="11"/>
    </row>
    <row r="535" spans="1:12" ht="18.2" customHeight="1" x14ac:dyDescent="0.25">
      <c r="A535" s="12"/>
      <c r="B535" s="13"/>
      <c r="C535" s="13"/>
      <c r="D535" s="13"/>
      <c r="E535" s="13"/>
      <c r="F535" s="11"/>
      <c r="G535" s="14"/>
      <c r="H535" s="14"/>
      <c r="I535" s="14"/>
      <c r="J535" s="14"/>
      <c r="K535" s="10"/>
      <c r="L535" s="11"/>
    </row>
    <row r="536" spans="1:12" ht="18.2" customHeight="1" x14ac:dyDescent="0.25">
      <c r="A536" s="12"/>
      <c r="B536" s="13"/>
      <c r="C536" s="13"/>
      <c r="D536" s="13"/>
      <c r="E536" s="13"/>
      <c r="F536" s="5" t="s">
        <v>18</v>
      </c>
      <c r="G536" s="6">
        <f>SUM(H536:J536)</f>
        <v>0</v>
      </c>
      <c r="H536" s="6">
        <v>0</v>
      </c>
      <c r="I536" s="6">
        <v>0</v>
      </c>
      <c r="J536" s="6">
        <v>0</v>
      </c>
      <c r="K536" s="10"/>
      <c r="L536" s="11"/>
    </row>
    <row r="537" spans="1:12" ht="18.2" customHeight="1" x14ac:dyDescent="0.25">
      <c r="A537" s="12"/>
      <c r="B537" s="13"/>
      <c r="C537" s="13"/>
      <c r="D537" s="13"/>
      <c r="E537" s="13"/>
      <c r="F537" s="5" t="s">
        <v>19</v>
      </c>
      <c r="G537" s="6">
        <f>SUM(H537:J537)</f>
        <v>4662.3629999999994</v>
      </c>
      <c r="H537" s="6">
        <v>4569.5149899999997</v>
      </c>
      <c r="I537" s="6">
        <v>92.848010000000002</v>
      </c>
      <c r="J537" s="6">
        <v>0</v>
      </c>
      <c r="K537" s="10"/>
      <c r="L537" s="11"/>
    </row>
    <row r="538" spans="1:12" ht="18.2" customHeight="1" x14ac:dyDescent="0.25">
      <c r="A538" s="15" t="s">
        <v>213</v>
      </c>
      <c r="B538" s="15"/>
      <c r="C538" s="15"/>
      <c r="D538" s="15"/>
      <c r="E538" s="15"/>
      <c r="F538" s="11" t="s">
        <v>17</v>
      </c>
      <c r="G538" s="14">
        <f>SUM(G541:G542)</f>
        <v>171014.07497000002</v>
      </c>
      <c r="H538" s="14">
        <f>SUM(H543,H548,H553,H558,H563,H568,H573,H578,H583,H588,H593)</f>
        <v>167399.52208000002</v>
      </c>
      <c r="I538" s="14">
        <f>SUM(I543,I548,I553,I558,I563,I568,I573,I578,I583,I588,I593)</f>
        <v>3614.5528899999999</v>
      </c>
      <c r="J538" s="14">
        <f>SUM(J543,J548,J553,J558,J563,J568,J573,J578,J583,J588,J593)</f>
        <v>0</v>
      </c>
      <c r="K538" s="11" t="str">
        <f>IF(H542=0,"-","")</f>
        <v/>
      </c>
      <c r="L538" s="11" t="str">
        <f>IF(H542=0,"-","")</f>
        <v/>
      </c>
    </row>
    <row r="539" spans="1:12" ht="18.2" customHeight="1" x14ac:dyDescent="0.25">
      <c r="A539" s="15"/>
      <c r="B539" s="15"/>
      <c r="C539" s="15"/>
      <c r="D539" s="15"/>
      <c r="E539" s="15"/>
      <c r="F539" s="11"/>
      <c r="G539" s="14"/>
      <c r="H539" s="14"/>
      <c r="I539" s="14"/>
      <c r="J539" s="14"/>
      <c r="K539" s="11"/>
      <c r="L539" s="11"/>
    </row>
    <row r="540" spans="1:12" ht="18.2" customHeight="1" x14ac:dyDescent="0.25">
      <c r="A540" s="15"/>
      <c r="B540" s="15"/>
      <c r="C540" s="15"/>
      <c r="D540" s="15"/>
      <c r="E540" s="15"/>
      <c r="F540" s="11"/>
      <c r="G540" s="14"/>
      <c r="H540" s="14"/>
      <c r="I540" s="14"/>
      <c r="J540" s="14"/>
      <c r="K540" s="11"/>
      <c r="L540" s="11"/>
    </row>
    <row r="541" spans="1:12" ht="18.2" customHeight="1" x14ac:dyDescent="0.25">
      <c r="A541" s="15"/>
      <c r="B541" s="15"/>
      <c r="C541" s="15"/>
      <c r="D541" s="15"/>
      <c r="E541" s="15"/>
      <c r="F541" s="5" t="s">
        <v>18</v>
      </c>
      <c r="G541" s="6">
        <f>SUM(H541:J541)</f>
        <v>0</v>
      </c>
      <c r="H541" s="6">
        <f t="shared" ref="H541:J542" si="20">SUM(H546,H551,H556,H561,H566,H571,H576,H581,H586,H591,H596)</f>
        <v>0</v>
      </c>
      <c r="I541" s="6">
        <f t="shared" si="20"/>
        <v>0</v>
      </c>
      <c r="J541" s="6">
        <f t="shared" si="20"/>
        <v>0</v>
      </c>
      <c r="K541" s="11"/>
      <c r="L541" s="11"/>
    </row>
    <row r="542" spans="1:12" ht="18.2" customHeight="1" x14ac:dyDescent="0.25">
      <c r="A542" s="15"/>
      <c r="B542" s="15"/>
      <c r="C542" s="15"/>
      <c r="D542" s="15"/>
      <c r="E542" s="15"/>
      <c r="F542" s="5" t="s">
        <v>19</v>
      </c>
      <c r="G542" s="6">
        <f>SUM(H542:J542)</f>
        <v>171014.07497000002</v>
      </c>
      <c r="H542" s="6">
        <f t="shared" si="20"/>
        <v>167399.52208000002</v>
      </c>
      <c r="I542" s="6">
        <f t="shared" si="20"/>
        <v>3614.5528899999999</v>
      </c>
      <c r="J542" s="6">
        <f t="shared" si="20"/>
        <v>0</v>
      </c>
      <c r="K542" s="11"/>
      <c r="L542" s="11"/>
    </row>
    <row r="543" spans="1:12" ht="18.2" customHeight="1" x14ac:dyDescent="0.25">
      <c r="A543" s="12">
        <v>1</v>
      </c>
      <c r="B543" s="13" t="s">
        <v>129</v>
      </c>
      <c r="C543" s="13" t="s">
        <v>130</v>
      </c>
      <c r="D543" s="13" t="s">
        <v>22</v>
      </c>
      <c r="E543" s="13" t="s">
        <v>23</v>
      </c>
      <c r="F543" s="11" t="s">
        <v>17</v>
      </c>
      <c r="G543" s="14">
        <f>SUM(G546:G547)</f>
        <v>13806.60075</v>
      </c>
      <c r="H543" s="14">
        <f>SUM(H546:H547)</f>
        <v>13531.776239999999</v>
      </c>
      <c r="I543" s="14">
        <f>SUM(I546:I547)</f>
        <v>274.82450999999998</v>
      </c>
      <c r="J543" s="14">
        <f>SUM(J546:J547)</f>
        <v>0</v>
      </c>
      <c r="K543" s="10">
        <v>676588.81</v>
      </c>
      <c r="L543" s="11">
        <v>118</v>
      </c>
    </row>
    <row r="544" spans="1:12" ht="18.2" customHeight="1" x14ac:dyDescent="0.25">
      <c r="A544" s="12"/>
      <c r="B544" s="13"/>
      <c r="C544" s="13"/>
      <c r="D544" s="13"/>
      <c r="E544" s="13"/>
      <c r="F544" s="11"/>
      <c r="G544" s="14"/>
      <c r="H544" s="14"/>
      <c r="I544" s="14"/>
      <c r="J544" s="14"/>
      <c r="K544" s="10"/>
      <c r="L544" s="11"/>
    </row>
    <row r="545" spans="1:12" ht="18.2" customHeight="1" x14ac:dyDescent="0.25">
      <c r="A545" s="12"/>
      <c r="B545" s="13"/>
      <c r="C545" s="13"/>
      <c r="D545" s="13"/>
      <c r="E545" s="13"/>
      <c r="F545" s="11"/>
      <c r="G545" s="14"/>
      <c r="H545" s="14"/>
      <c r="I545" s="14"/>
      <c r="J545" s="14"/>
      <c r="K545" s="10"/>
      <c r="L545" s="11"/>
    </row>
    <row r="546" spans="1:12" ht="18.2" customHeight="1" x14ac:dyDescent="0.25">
      <c r="A546" s="12"/>
      <c r="B546" s="13"/>
      <c r="C546" s="13"/>
      <c r="D546" s="13"/>
      <c r="E546" s="13"/>
      <c r="F546" s="5" t="s">
        <v>18</v>
      </c>
      <c r="G546" s="6">
        <f>SUM(H546:J546)</f>
        <v>0</v>
      </c>
      <c r="H546" s="6">
        <v>0</v>
      </c>
      <c r="I546" s="6">
        <v>0</v>
      </c>
      <c r="J546" s="6">
        <v>0</v>
      </c>
      <c r="K546" s="10"/>
      <c r="L546" s="11"/>
    </row>
    <row r="547" spans="1:12" ht="18.2" customHeight="1" x14ac:dyDescent="0.25">
      <c r="A547" s="12"/>
      <c r="B547" s="13"/>
      <c r="C547" s="13"/>
      <c r="D547" s="13"/>
      <c r="E547" s="13"/>
      <c r="F547" s="5" t="s">
        <v>19</v>
      </c>
      <c r="G547" s="6">
        <f>SUM(H547:J547)</f>
        <v>13806.60075</v>
      </c>
      <c r="H547" s="6">
        <v>13531.776239999999</v>
      </c>
      <c r="I547" s="6">
        <v>274.82450999999998</v>
      </c>
      <c r="J547" s="6">
        <v>0</v>
      </c>
      <c r="K547" s="10"/>
      <c r="L547" s="11"/>
    </row>
    <row r="548" spans="1:12" ht="18.2" customHeight="1" x14ac:dyDescent="0.25">
      <c r="A548" s="12">
        <v>2</v>
      </c>
      <c r="B548" s="13" t="s">
        <v>129</v>
      </c>
      <c r="C548" s="13" t="s">
        <v>131</v>
      </c>
      <c r="D548" s="13" t="s">
        <v>22</v>
      </c>
      <c r="E548" s="13" t="s">
        <v>23</v>
      </c>
      <c r="F548" s="11" t="s">
        <v>17</v>
      </c>
      <c r="G548" s="14">
        <f>SUM(G551:G552)</f>
        <v>5498.41986</v>
      </c>
      <c r="H548" s="14">
        <f>SUM(H551:H552)</f>
        <v>5388.98056</v>
      </c>
      <c r="I548" s="14">
        <f>SUM(I551:I552)</f>
        <v>109.4393</v>
      </c>
      <c r="J548" s="14">
        <f>SUM(J551:J552)</f>
        <v>0</v>
      </c>
      <c r="K548" s="10">
        <v>234303.5</v>
      </c>
      <c r="L548" s="11">
        <v>54</v>
      </c>
    </row>
    <row r="549" spans="1:12" ht="18.2" customHeight="1" x14ac:dyDescent="0.25">
      <c r="A549" s="12"/>
      <c r="B549" s="13"/>
      <c r="C549" s="13"/>
      <c r="D549" s="13"/>
      <c r="E549" s="13"/>
      <c r="F549" s="11"/>
      <c r="G549" s="14"/>
      <c r="H549" s="14"/>
      <c r="I549" s="14"/>
      <c r="J549" s="14"/>
      <c r="K549" s="10"/>
      <c r="L549" s="11"/>
    </row>
    <row r="550" spans="1:12" ht="18.2" customHeight="1" x14ac:dyDescent="0.25">
      <c r="A550" s="12"/>
      <c r="B550" s="13"/>
      <c r="C550" s="13"/>
      <c r="D550" s="13"/>
      <c r="E550" s="13"/>
      <c r="F550" s="11"/>
      <c r="G550" s="14"/>
      <c r="H550" s="14"/>
      <c r="I550" s="14"/>
      <c r="J550" s="14"/>
      <c r="K550" s="10"/>
      <c r="L550" s="11"/>
    </row>
    <row r="551" spans="1:12" ht="18.2" customHeight="1" x14ac:dyDescent="0.25">
      <c r="A551" s="12"/>
      <c r="B551" s="13"/>
      <c r="C551" s="13"/>
      <c r="D551" s="13"/>
      <c r="E551" s="13"/>
      <c r="F551" s="5" t="s">
        <v>18</v>
      </c>
      <c r="G551" s="6">
        <f>SUM(H551:J551)</f>
        <v>0</v>
      </c>
      <c r="H551" s="6">
        <v>0</v>
      </c>
      <c r="I551" s="6">
        <v>0</v>
      </c>
      <c r="J551" s="6">
        <v>0</v>
      </c>
      <c r="K551" s="10"/>
      <c r="L551" s="11"/>
    </row>
    <row r="552" spans="1:12" ht="18.2" customHeight="1" x14ac:dyDescent="0.25">
      <c r="A552" s="12"/>
      <c r="B552" s="13"/>
      <c r="C552" s="13"/>
      <c r="D552" s="13"/>
      <c r="E552" s="13"/>
      <c r="F552" s="5" t="s">
        <v>19</v>
      </c>
      <c r="G552" s="6">
        <f>SUM(H552:J552)</f>
        <v>5498.41986</v>
      </c>
      <c r="H552" s="6">
        <v>5388.98056</v>
      </c>
      <c r="I552" s="6">
        <v>109.4393</v>
      </c>
      <c r="J552" s="6">
        <v>0</v>
      </c>
      <c r="K552" s="10"/>
      <c r="L552" s="11"/>
    </row>
    <row r="553" spans="1:12" ht="18.2" customHeight="1" x14ac:dyDescent="0.25">
      <c r="A553" s="12">
        <v>3</v>
      </c>
      <c r="B553" s="13" t="s">
        <v>129</v>
      </c>
      <c r="C553" s="13" t="s">
        <v>132</v>
      </c>
      <c r="D553" s="13" t="s">
        <v>22</v>
      </c>
      <c r="E553" s="13" t="s">
        <v>23</v>
      </c>
      <c r="F553" s="11" t="s">
        <v>17</v>
      </c>
      <c r="G553" s="14">
        <f>SUM(G556:G557)</f>
        <v>8582.8448599999992</v>
      </c>
      <c r="H553" s="14">
        <f>SUM(H556:H557)</f>
        <v>8412.0462499999994</v>
      </c>
      <c r="I553" s="14">
        <f>SUM(I556:I557)</f>
        <v>170.79861</v>
      </c>
      <c r="J553" s="14">
        <f>SUM(J556:J557)</f>
        <v>0</v>
      </c>
      <c r="K553" s="10">
        <v>600860.44999999995</v>
      </c>
      <c r="L553" s="11">
        <v>113</v>
      </c>
    </row>
    <row r="554" spans="1:12" ht="18.2" customHeight="1" x14ac:dyDescent="0.25">
      <c r="A554" s="12"/>
      <c r="B554" s="13"/>
      <c r="C554" s="13"/>
      <c r="D554" s="13"/>
      <c r="E554" s="13"/>
      <c r="F554" s="11"/>
      <c r="G554" s="14"/>
      <c r="H554" s="14"/>
      <c r="I554" s="14"/>
      <c r="J554" s="14"/>
      <c r="K554" s="10"/>
      <c r="L554" s="11"/>
    </row>
    <row r="555" spans="1:12" ht="18.2" customHeight="1" x14ac:dyDescent="0.25">
      <c r="A555" s="12"/>
      <c r="B555" s="13"/>
      <c r="C555" s="13"/>
      <c r="D555" s="13"/>
      <c r="E555" s="13"/>
      <c r="F555" s="11"/>
      <c r="G555" s="14"/>
      <c r="H555" s="14"/>
      <c r="I555" s="14"/>
      <c r="J555" s="14"/>
      <c r="K555" s="10"/>
      <c r="L555" s="11"/>
    </row>
    <row r="556" spans="1:12" ht="18.2" customHeight="1" x14ac:dyDescent="0.25">
      <c r="A556" s="12"/>
      <c r="B556" s="13"/>
      <c r="C556" s="13"/>
      <c r="D556" s="13"/>
      <c r="E556" s="13"/>
      <c r="F556" s="5" t="s">
        <v>18</v>
      </c>
      <c r="G556" s="6">
        <f>SUM(H556:J556)</f>
        <v>0</v>
      </c>
      <c r="H556" s="6">
        <v>0</v>
      </c>
      <c r="I556" s="6">
        <v>0</v>
      </c>
      <c r="J556" s="6">
        <v>0</v>
      </c>
      <c r="K556" s="10"/>
      <c r="L556" s="11"/>
    </row>
    <row r="557" spans="1:12" ht="18.2" customHeight="1" x14ac:dyDescent="0.25">
      <c r="A557" s="12"/>
      <c r="B557" s="13"/>
      <c r="C557" s="13"/>
      <c r="D557" s="13"/>
      <c r="E557" s="13"/>
      <c r="F557" s="5" t="s">
        <v>19</v>
      </c>
      <c r="G557" s="6">
        <f>SUM(H557:J557)</f>
        <v>8582.8448599999992</v>
      </c>
      <c r="H557" s="6">
        <v>8412.0462499999994</v>
      </c>
      <c r="I557" s="6">
        <v>170.79861</v>
      </c>
      <c r="J557" s="6">
        <v>0</v>
      </c>
      <c r="K557" s="10"/>
      <c r="L557" s="11"/>
    </row>
    <row r="558" spans="1:12" ht="18.2" customHeight="1" x14ac:dyDescent="0.25">
      <c r="A558" s="12">
        <v>4</v>
      </c>
      <c r="B558" s="13" t="s">
        <v>129</v>
      </c>
      <c r="C558" s="13" t="s">
        <v>133</v>
      </c>
      <c r="D558" s="13" t="s">
        <v>22</v>
      </c>
      <c r="E558" s="13" t="s">
        <v>23</v>
      </c>
      <c r="F558" s="11" t="s">
        <v>17</v>
      </c>
      <c r="G558" s="14">
        <f>SUM(G561:G562)</f>
        <v>52837.752639999999</v>
      </c>
      <c r="H558" s="14">
        <f>SUM(H561:H562)</f>
        <v>51786.20465</v>
      </c>
      <c r="I558" s="14">
        <f>SUM(I561:I562)</f>
        <v>1051.54799</v>
      </c>
      <c r="J558" s="14">
        <f>SUM(J561:J562)</f>
        <v>0</v>
      </c>
      <c r="K558" s="10">
        <v>488549.1</v>
      </c>
      <c r="L558" s="11">
        <v>101</v>
      </c>
    </row>
    <row r="559" spans="1:12" ht="18.2" customHeight="1" x14ac:dyDescent="0.25">
      <c r="A559" s="12"/>
      <c r="B559" s="13"/>
      <c r="C559" s="13"/>
      <c r="D559" s="13"/>
      <c r="E559" s="13"/>
      <c r="F559" s="11"/>
      <c r="G559" s="14"/>
      <c r="H559" s="14"/>
      <c r="I559" s="14"/>
      <c r="J559" s="14"/>
      <c r="K559" s="10"/>
      <c r="L559" s="11"/>
    </row>
    <row r="560" spans="1:12" ht="18.2" customHeight="1" x14ac:dyDescent="0.25">
      <c r="A560" s="12"/>
      <c r="B560" s="13"/>
      <c r="C560" s="13"/>
      <c r="D560" s="13"/>
      <c r="E560" s="13"/>
      <c r="F560" s="11"/>
      <c r="G560" s="14"/>
      <c r="H560" s="14"/>
      <c r="I560" s="14"/>
      <c r="J560" s="14"/>
      <c r="K560" s="10"/>
      <c r="L560" s="11"/>
    </row>
    <row r="561" spans="1:12" ht="18.2" customHeight="1" x14ac:dyDescent="0.25">
      <c r="A561" s="12"/>
      <c r="B561" s="13"/>
      <c r="C561" s="13"/>
      <c r="D561" s="13"/>
      <c r="E561" s="13"/>
      <c r="F561" s="5" t="s">
        <v>18</v>
      </c>
      <c r="G561" s="6">
        <f>SUM(H561:J561)</f>
        <v>0</v>
      </c>
      <c r="H561" s="6">
        <v>0</v>
      </c>
      <c r="I561" s="6">
        <v>0</v>
      </c>
      <c r="J561" s="6">
        <v>0</v>
      </c>
      <c r="K561" s="10"/>
      <c r="L561" s="11"/>
    </row>
    <row r="562" spans="1:12" ht="18.2" customHeight="1" x14ac:dyDescent="0.25">
      <c r="A562" s="12"/>
      <c r="B562" s="13"/>
      <c r="C562" s="13"/>
      <c r="D562" s="13"/>
      <c r="E562" s="13"/>
      <c r="F562" s="5" t="s">
        <v>19</v>
      </c>
      <c r="G562" s="6">
        <f>SUM(H562:J562)</f>
        <v>52837.752639999999</v>
      </c>
      <c r="H562" s="6">
        <v>51786.20465</v>
      </c>
      <c r="I562" s="6">
        <v>1051.54799</v>
      </c>
      <c r="J562" s="6">
        <v>0</v>
      </c>
      <c r="K562" s="10"/>
      <c r="L562" s="11"/>
    </row>
    <row r="563" spans="1:12" ht="18.2" customHeight="1" x14ac:dyDescent="0.25">
      <c r="A563" s="12">
        <v>5</v>
      </c>
      <c r="B563" s="13" t="s">
        <v>129</v>
      </c>
      <c r="C563" s="13" t="s">
        <v>134</v>
      </c>
      <c r="D563" s="13" t="s">
        <v>22</v>
      </c>
      <c r="E563" s="13" t="s">
        <v>23</v>
      </c>
      <c r="F563" s="11" t="s">
        <v>17</v>
      </c>
      <c r="G563" s="14">
        <f>SUM(G566:G567)</f>
        <v>29658.765380000001</v>
      </c>
      <c r="H563" s="14">
        <f>SUM(H566:H567)</f>
        <v>28857.532090000001</v>
      </c>
      <c r="I563" s="14">
        <f>SUM(I566:I567)</f>
        <v>801.23329000000001</v>
      </c>
      <c r="J563" s="14">
        <f>SUM(J566:J567)</f>
        <v>0</v>
      </c>
      <c r="K563" s="10">
        <v>465444.07</v>
      </c>
      <c r="L563" s="11">
        <v>98</v>
      </c>
    </row>
    <row r="564" spans="1:12" ht="18.2" customHeight="1" x14ac:dyDescent="0.25">
      <c r="A564" s="12"/>
      <c r="B564" s="13"/>
      <c r="C564" s="13"/>
      <c r="D564" s="13"/>
      <c r="E564" s="13"/>
      <c r="F564" s="11"/>
      <c r="G564" s="14"/>
      <c r="H564" s="14"/>
      <c r="I564" s="14"/>
      <c r="J564" s="14"/>
      <c r="K564" s="10"/>
      <c r="L564" s="11"/>
    </row>
    <row r="565" spans="1:12" ht="18.2" customHeight="1" x14ac:dyDescent="0.25">
      <c r="A565" s="12"/>
      <c r="B565" s="13"/>
      <c r="C565" s="13"/>
      <c r="D565" s="13"/>
      <c r="E565" s="13"/>
      <c r="F565" s="11"/>
      <c r="G565" s="14"/>
      <c r="H565" s="14"/>
      <c r="I565" s="14"/>
      <c r="J565" s="14"/>
      <c r="K565" s="10"/>
      <c r="L565" s="11"/>
    </row>
    <row r="566" spans="1:12" ht="18.2" customHeight="1" x14ac:dyDescent="0.25">
      <c r="A566" s="12"/>
      <c r="B566" s="13"/>
      <c r="C566" s="13"/>
      <c r="D566" s="13"/>
      <c r="E566" s="13"/>
      <c r="F566" s="5" t="s">
        <v>18</v>
      </c>
      <c r="G566" s="6">
        <f>SUM(H566:J566)</f>
        <v>0</v>
      </c>
      <c r="H566" s="6">
        <v>0</v>
      </c>
      <c r="I566" s="6">
        <v>0</v>
      </c>
      <c r="J566" s="6">
        <v>0</v>
      </c>
      <c r="K566" s="10"/>
      <c r="L566" s="11"/>
    </row>
    <row r="567" spans="1:12" ht="18.2" customHeight="1" x14ac:dyDescent="0.25">
      <c r="A567" s="12"/>
      <c r="B567" s="13"/>
      <c r="C567" s="13"/>
      <c r="D567" s="13"/>
      <c r="E567" s="13"/>
      <c r="F567" s="5" t="s">
        <v>19</v>
      </c>
      <c r="G567" s="6">
        <f>SUM(H567:J567)</f>
        <v>29658.765380000001</v>
      </c>
      <c r="H567" s="6">
        <v>28857.532090000001</v>
      </c>
      <c r="I567" s="6">
        <v>801.23329000000001</v>
      </c>
      <c r="J567" s="6">
        <v>0</v>
      </c>
      <c r="K567" s="10"/>
      <c r="L567" s="11"/>
    </row>
    <row r="568" spans="1:12" ht="18.2" customHeight="1" x14ac:dyDescent="0.25">
      <c r="A568" s="12">
        <v>6</v>
      </c>
      <c r="B568" s="13" t="s">
        <v>129</v>
      </c>
      <c r="C568" s="13" t="s">
        <v>135</v>
      </c>
      <c r="D568" s="13" t="s">
        <v>22</v>
      </c>
      <c r="E568" s="13" t="s">
        <v>23</v>
      </c>
      <c r="F568" s="11" t="s">
        <v>17</v>
      </c>
      <c r="G568" s="14">
        <f>SUM(G571:G572)</f>
        <v>23359.513139999999</v>
      </c>
      <c r="H568" s="14">
        <f>SUM(H571:H572)</f>
        <v>22894.618719999999</v>
      </c>
      <c r="I568" s="14">
        <f>SUM(I571:I572)</f>
        <v>464.89442000000003</v>
      </c>
      <c r="J568" s="14">
        <f>SUM(J571:J572)</f>
        <v>0</v>
      </c>
      <c r="K568" s="10">
        <v>532432.99</v>
      </c>
      <c r="L568" s="11">
        <v>104</v>
      </c>
    </row>
    <row r="569" spans="1:12" ht="18.2" customHeight="1" x14ac:dyDescent="0.25">
      <c r="A569" s="12"/>
      <c r="B569" s="13"/>
      <c r="C569" s="13"/>
      <c r="D569" s="13"/>
      <c r="E569" s="13"/>
      <c r="F569" s="11"/>
      <c r="G569" s="14"/>
      <c r="H569" s="14"/>
      <c r="I569" s="14"/>
      <c r="J569" s="14"/>
      <c r="K569" s="10"/>
      <c r="L569" s="11"/>
    </row>
    <row r="570" spans="1:12" ht="18.2" customHeight="1" x14ac:dyDescent="0.25">
      <c r="A570" s="12"/>
      <c r="B570" s="13"/>
      <c r="C570" s="13"/>
      <c r="D570" s="13"/>
      <c r="E570" s="13"/>
      <c r="F570" s="11"/>
      <c r="G570" s="14"/>
      <c r="H570" s="14"/>
      <c r="I570" s="14"/>
      <c r="J570" s="14"/>
      <c r="K570" s="10"/>
      <c r="L570" s="11"/>
    </row>
    <row r="571" spans="1:12" ht="18.2" customHeight="1" x14ac:dyDescent="0.25">
      <c r="A571" s="12"/>
      <c r="B571" s="13"/>
      <c r="C571" s="13"/>
      <c r="D571" s="13"/>
      <c r="E571" s="13"/>
      <c r="F571" s="5" t="s">
        <v>18</v>
      </c>
      <c r="G571" s="6">
        <f>SUM(H571:J571)</f>
        <v>0</v>
      </c>
      <c r="H571" s="6">
        <v>0</v>
      </c>
      <c r="I571" s="6">
        <v>0</v>
      </c>
      <c r="J571" s="6">
        <v>0</v>
      </c>
      <c r="K571" s="10"/>
      <c r="L571" s="11"/>
    </row>
    <row r="572" spans="1:12" ht="18.2" customHeight="1" x14ac:dyDescent="0.25">
      <c r="A572" s="12"/>
      <c r="B572" s="13"/>
      <c r="C572" s="13"/>
      <c r="D572" s="13"/>
      <c r="E572" s="13"/>
      <c r="F572" s="5" t="s">
        <v>19</v>
      </c>
      <c r="G572" s="6">
        <f>SUM(H572:J572)</f>
        <v>23359.513139999999</v>
      </c>
      <c r="H572" s="6">
        <v>22894.618719999999</v>
      </c>
      <c r="I572" s="6">
        <v>464.89442000000003</v>
      </c>
      <c r="J572" s="6">
        <v>0</v>
      </c>
      <c r="K572" s="10"/>
      <c r="L572" s="11"/>
    </row>
    <row r="573" spans="1:12" ht="18.2" customHeight="1" x14ac:dyDescent="0.25">
      <c r="A573" s="12">
        <v>7</v>
      </c>
      <c r="B573" s="13" t="s">
        <v>129</v>
      </c>
      <c r="C573" s="13" t="s">
        <v>136</v>
      </c>
      <c r="D573" s="13" t="s">
        <v>22</v>
      </c>
      <c r="E573" s="13" t="s">
        <v>23</v>
      </c>
      <c r="F573" s="11" t="s">
        <v>17</v>
      </c>
      <c r="G573" s="14">
        <f>SUM(G576:G577)</f>
        <v>14924.086449999999</v>
      </c>
      <c r="H573" s="14">
        <f>SUM(H576:H577)</f>
        <v>14626.976619999999</v>
      </c>
      <c r="I573" s="14">
        <f>SUM(I576:I577)</f>
        <v>297.10982999999999</v>
      </c>
      <c r="J573" s="14">
        <f>SUM(J576:J577)</f>
        <v>0</v>
      </c>
      <c r="K573" s="10">
        <v>812609.81</v>
      </c>
      <c r="L573" s="11">
        <v>126</v>
      </c>
    </row>
    <row r="574" spans="1:12" ht="18.2" customHeight="1" x14ac:dyDescent="0.25">
      <c r="A574" s="12"/>
      <c r="B574" s="13"/>
      <c r="C574" s="13"/>
      <c r="D574" s="13"/>
      <c r="E574" s="13"/>
      <c r="F574" s="11"/>
      <c r="G574" s="14"/>
      <c r="H574" s="14"/>
      <c r="I574" s="14"/>
      <c r="J574" s="14"/>
      <c r="K574" s="10"/>
      <c r="L574" s="11"/>
    </row>
    <row r="575" spans="1:12" ht="18.2" customHeight="1" x14ac:dyDescent="0.25">
      <c r="A575" s="12"/>
      <c r="B575" s="13"/>
      <c r="C575" s="13"/>
      <c r="D575" s="13"/>
      <c r="E575" s="13"/>
      <c r="F575" s="11"/>
      <c r="G575" s="14"/>
      <c r="H575" s="14"/>
      <c r="I575" s="14"/>
      <c r="J575" s="14"/>
      <c r="K575" s="10"/>
      <c r="L575" s="11"/>
    </row>
    <row r="576" spans="1:12" ht="18.2" customHeight="1" x14ac:dyDescent="0.25">
      <c r="A576" s="12"/>
      <c r="B576" s="13"/>
      <c r="C576" s="13"/>
      <c r="D576" s="13"/>
      <c r="E576" s="13"/>
      <c r="F576" s="5" t="s">
        <v>18</v>
      </c>
      <c r="G576" s="6">
        <f>SUM(H576:J576)</f>
        <v>0</v>
      </c>
      <c r="H576" s="6">
        <v>0</v>
      </c>
      <c r="I576" s="6">
        <v>0</v>
      </c>
      <c r="J576" s="6">
        <v>0</v>
      </c>
      <c r="K576" s="10"/>
      <c r="L576" s="11"/>
    </row>
    <row r="577" spans="1:12" ht="18.2" customHeight="1" x14ac:dyDescent="0.25">
      <c r="A577" s="12"/>
      <c r="B577" s="13"/>
      <c r="C577" s="13"/>
      <c r="D577" s="13"/>
      <c r="E577" s="13"/>
      <c r="F577" s="5" t="s">
        <v>19</v>
      </c>
      <c r="G577" s="6">
        <f>SUM(H577:J577)</f>
        <v>14924.086449999999</v>
      </c>
      <c r="H577" s="6">
        <v>14626.976619999999</v>
      </c>
      <c r="I577" s="6">
        <v>297.10982999999999</v>
      </c>
      <c r="J577" s="6">
        <v>0</v>
      </c>
      <c r="K577" s="10"/>
      <c r="L577" s="11"/>
    </row>
    <row r="578" spans="1:12" ht="18.2" customHeight="1" x14ac:dyDescent="0.25">
      <c r="A578" s="12">
        <v>8</v>
      </c>
      <c r="B578" s="13" t="s">
        <v>129</v>
      </c>
      <c r="C578" s="13" t="s">
        <v>137</v>
      </c>
      <c r="D578" s="13" t="s">
        <v>22</v>
      </c>
      <c r="E578" s="13" t="s">
        <v>28</v>
      </c>
      <c r="F578" s="11" t="s">
        <v>17</v>
      </c>
      <c r="G578" s="14">
        <f>SUM(G581:G582)</f>
        <v>6916.0499999999993</v>
      </c>
      <c r="H578" s="14">
        <f>SUM(H581:H582)</f>
        <v>6778.4151199999997</v>
      </c>
      <c r="I578" s="14">
        <f>SUM(I581:I582)</f>
        <v>137.63488000000001</v>
      </c>
      <c r="J578" s="14">
        <f>SUM(J581:J582)</f>
        <v>0</v>
      </c>
      <c r="K578" s="10">
        <v>193669</v>
      </c>
      <c r="L578" s="11">
        <v>46</v>
      </c>
    </row>
    <row r="579" spans="1:12" ht="18.2" customHeight="1" x14ac:dyDescent="0.25">
      <c r="A579" s="12"/>
      <c r="B579" s="13"/>
      <c r="C579" s="13"/>
      <c r="D579" s="13"/>
      <c r="E579" s="13"/>
      <c r="F579" s="11"/>
      <c r="G579" s="14"/>
      <c r="H579" s="14"/>
      <c r="I579" s="14"/>
      <c r="J579" s="14"/>
      <c r="K579" s="10"/>
      <c r="L579" s="11"/>
    </row>
    <row r="580" spans="1:12" ht="18.2" customHeight="1" x14ac:dyDescent="0.25">
      <c r="A580" s="12"/>
      <c r="B580" s="13"/>
      <c r="C580" s="13"/>
      <c r="D580" s="13"/>
      <c r="E580" s="13"/>
      <c r="F580" s="11"/>
      <c r="G580" s="14"/>
      <c r="H580" s="14"/>
      <c r="I580" s="14"/>
      <c r="J580" s="14"/>
      <c r="K580" s="10"/>
      <c r="L580" s="11"/>
    </row>
    <row r="581" spans="1:12" ht="18.2" customHeight="1" x14ac:dyDescent="0.25">
      <c r="A581" s="12"/>
      <c r="B581" s="13"/>
      <c r="C581" s="13"/>
      <c r="D581" s="13"/>
      <c r="E581" s="13"/>
      <c r="F581" s="5" t="s">
        <v>18</v>
      </c>
      <c r="G581" s="6">
        <f>SUM(H581:J581)</f>
        <v>0</v>
      </c>
      <c r="H581" s="6">
        <v>0</v>
      </c>
      <c r="I581" s="6">
        <v>0</v>
      </c>
      <c r="J581" s="6">
        <v>0</v>
      </c>
      <c r="K581" s="10"/>
      <c r="L581" s="11"/>
    </row>
    <row r="582" spans="1:12" ht="34.5" customHeight="1" x14ac:dyDescent="0.25">
      <c r="A582" s="12"/>
      <c r="B582" s="13"/>
      <c r="C582" s="13"/>
      <c r="D582" s="13"/>
      <c r="E582" s="13"/>
      <c r="F582" s="5" t="s">
        <v>19</v>
      </c>
      <c r="G582" s="6">
        <f>SUM(H582:J582)</f>
        <v>6916.0499999999993</v>
      </c>
      <c r="H582" s="6">
        <v>6778.4151199999997</v>
      </c>
      <c r="I582" s="6">
        <v>137.63488000000001</v>
      </c>
      <c r="J582" s="6">
        <v>0</v>
      </c>
      <c r="K582" s="10"/>
      <c r="L582" s="11"/>
    </row>
    <row r="583" spans="1:12" ht="18.2" customHeight="1" x14ac:dyDescent="0.25">
      <c r="A583" s="12">
        <v>9</v>
      </c>
      <c r="B583" s="13" t="s">
        <v>129</v>
      </c>
      <c r="C583" s="13" t="s">
        <v>138</v>
      </c>
      <c r="D583" s="13" t="s">
        <v>22</v>
      </c>
      <c r="E583" s="13" t="s">
        <v>28</v>
      </c>
      <c r="F583" s="11" t="s">
        <v>17</v>
      </c>
      <c r="G583" s="14">
        <f>SUM(G586:G587)</f>
        <v>5143.7199899999996</v>
      </c>
      <c r="H583" s="14">
        <f>SUM(H586:H587)</f>
        <v>5041.3558899999998</v>
      </c>
      <c r="I583" s="14">
        <f>SUM(I586:I587)</f>
        <v>102.36409999999999</v>
      </c>
      <c r="J583" s="14">
        <f>SUM(J586:J587)</f>
        <v>0</v>
      </c>
      <c r="K583" s="10">
        <v>296550.34999999998</v>
      </c>
      <c r="L583" s="11">
        <v>68</v>
      </c>
    </row>
    <row r="584" spans="1:12" ht="18.2" customHeight="1" x14ac:dyDescent="0.25">
      <c r="A584" s="12"/>
      <c r="B584" s="13"/>
      <c r="C584" s="13"/>
      <c r="D584" s="13"/>
      <c r="E584" s="13"/>
      <c r="F584" s="11"/>
      <c r="G584" s="14"/>
      <c r="H584" s="14"/>
      <c r="I584" s="14"/>
      <c r="J584" s="14"/>
      <c r="K584" s="10"/>
      <c r="L584" s="11"/>
    </row>
    <row r="585" spans="1:12" ht="18.2" customHeight="1" x14ac:dyDescent="0.25">
      <c r="A585" s="12"/>
      <c r="B585" s="13"/>
      <c r="C585" s="13"/>
      <c r="D585" s="13"/>
      <c r="E585" s="13"/>
      <c r="F585" s="11"/>
      <c r="G585" s="14"/>
      <c r="H585" s="14"/>
      <c r="I585" s="14"/>
      <c r="J585" s="14"/>
      <c r="K585" s="10"/>
      <c r="L585" s="11"/>
    </row>
    <row r="586" spans="1:12" ht="18.2" customHeight="1" x14ac:dyDescent="0.25">
      <c r="A586" s="12"/>
      <c r="B586" s="13"/>
      <c r="C586" s="13"/>
      <c r="D586" s="13"/>
      <c r="E586" s="13"/>
      <c r="F586" s="5" t="s">
        <v>18</v>
      </c>
      <c r="G586" s="6">
        <f>SUM(H586:J586)</f>
        <v>0</v>
      </c>
      <c r="H586" s="6">
        <v>0</v>
      </c>
      <c r="I586" s="6">
        <v>0</v>
      </c>
      <c r="J586" s="6">
        <v>0</v>
      </c>
      <c r="K586" s="10"/>
      <c r="L586" s="11"/>
    </row>
    <row r="587" spans="1:12" ht="39.200000000000003" customHeight="1" x14ac:dyDescent="0.25">
      <c r="A587" s="12"/>
      <c r="B587" s="13"/>
      <c r="C587" s="13"/>
      <c r="D587" s="13"/>
      <c r="E587" s="13"/>
      <c r="F587" s="5" t="s">
        <v>19</v>
      </c>
      <c r="G587" s="6">
        <f>SUM(H587:J587)</f>
        <v>5143.7199899999996</v>
      </c>
      <c r="H587" s="6">
        <v>5041.3558899999998</v>
      </c>
      <c r="I587" s="6">
        <v>102.36409999999999</v>
      </c>
      <c r="J587" s="6">
        <v>0</v>
      </c>
      <c r="K587" s="10"/>
      <c r="L587" s="11"/>
    </row>
    <row r="588" spans="1:12" ht="18.2" customHeight="1" x14ac:dyDescent="0.25">
      <c r="A588" s="12">
        <v>10</v>
      </c>
      <c r="B588" s="13" t="s">
        <v>129</v>
      </c>
      <c r="C588" s="13" t="s">
        <v>139</v>
      </c>
      <c r="D588" s="13" t="s">
        <v>22</v>
      </c>
      <c r="E588" s="13" t="s">
        <v>28</v>
      </c>
      <c r="F588" s="11" t="s">
        <v>17</v>
      </c>
      <c r="G588" s="14">
        <f>SUM(G591:G592)</f>
        <v>5880.0718999999999</v>
      </c>
      <c r="H588" s="14">
        <f>SUM(H591:H592)</f>
        <v>5763.0538100000003</v>
      </c>
      <c r="I588" s="14">
        <f>SUM(I591:I592)</f>
        <v>117.01809</v>
      </c>
      <c r="J588" s="14">
        <f>SUM(J591:J592)</f>
        <v>0</v>
      </c>
      <c r="K588" s="10">
        <v>480254.48</v>
      </c>
      <c r="L588" s="11">
        <v>100</v>
      </c>
    </row>
    <row r="589" spans="1:12" ht="18.2" customHeight="1" x14ac:dyDescent="0.25">
      <c r="A589" s="12"/>
      <c r="B589" s="13"/>
      <c r="C589" s="13"/>
      <c r="D589" s="13"/>
      <c r="E589" s="13"/>
      <c r="F589" s="11"/>
      <c r="G589" s="14"/>
      <c r="H589" s="14"/>
      <c r="I589" s="14"/>
      <c r="J589" s="14"/>
      <c r="K589" s="10"/>
      <c r="L589" s="11"/>
    </row>
    <row r="590" spans="1:12" ht="18.2" customHeight="1" x14ac:dyDescent="0.25">
      <c r="A590" s="12"/>
      <c r="B590" s="13"/>
      <c r="C590" s="13"/>
      <c r="D590" s="13"/>
      <c r="E590" s="13"/>
      <c r="F590" s="11"/>
      <c r="G590" s="14"/>
      <c r="H590" s="14"/>
      <c r="I590" s="14"/>
      <c r="J590" s="14"/>
      <c r="K590" s="10"/>
      <c r="L590" s="11"/>
    </row>
    <row r="591" spans="1:12" ht="18.2" customHeight="1" x14ac:dyDescent="0.25">
      <c r="A591" s="12"/>
      <c r="B591" s="13"/>
      <c r="C591" s="13"/>
      <c r="D591" s="13"/>
      <c r="E591" s="13"/>
      <c r="F591" s="5" t="s">
        <v>18</v>
      </c>
      <c r="G591" s="6">
        <f>SUM(H591:J591)</f>
        <v>0</v>
      </c>
      <c r="H591" s="6">
        <v>0</v>
      </c>
      <c r="I591" s="6">
        <v>0</v>
      </c>
      <c r="J591" s="6">
        <v>0</v>
      </c>
      <c r="K591" s="10"/>
      <c r="L591" s="11"/>
    </row>
    <row r="592" spans="1:12" ht="33" customHeight="1" x14ac:dyDescent="0.25">
      <c r="A592" s="12"/>
      <c r="B592" s="13"/>
      <c r="C592" s="13"/>
      <c r="D592" s="13"/>
      <c r="E592" s="13"/>
      <c r="F592" s="5" t="s">
        <v>19</v>
      </c>
      <c r="G592" s="6">
        <f>SUM(H592:J592)</f>
        <v>5880.0718999999999</v>
      </c>
      <c r="H592" s="6">
        <v>5763.0538100000003</v>
      </c>
      <c r="I592" s="6">
        <v>117.01809</v>
      </c>
      <c r="J592" s="6">
        <v>0</v>
      </c>
      <c r="K592" s="10"/>
      <c r="L592" s="11"/>
    </row>
    <row r="593" spans="1:12" ht="18.2" customHeight="1" x14ac:dyDescent="0.25">
      <c r="A593" s="12">
        <v>11</v>
      </c>
      <c r="B593" s="13" t="s">
        <v>129</v>
      </c>
      <c r="C593" s="13" t="s">
        <v>140</v>
      </c>
      <c r="D593" s="13" t="s">
        <v>22</v>
      </c>
      <c r="E593" s="13" t="s">
        <v>28</v>
      </c>
      <c r="F593" s="11" t="s">
        <v>17</v>
      </c>
      <c r="G593" s="14">
        <f>SUM(G596:G597)</f>
        <v>4406.25</v>
      </c>
      <c r="H593" s="14">
        <f>SUM(H596:H597)</f>
        <v>4318.5621300000003</v>
      </c>
      <c r="I593" s="14">
        <f>SUM(I596:I597)</f>
        <v>87.687870000000004</v>
      </c>
      <c r="J593" s="14">
        <f>SUM(J596:J597)</f>
        <v>0</v>
      </c>
      <c r="K593" s="10">
        <v>116717.9</v>
      </c>
      <c r="L593" s="11">
        <v>28</v>
      </c>
    </row>
    <row r="594" spans="1:12" ht="18.2" customHeight="1" x14ac:dyDescent="0.25">
      <c r="A594" s="12"/>
      <c r="B594" s="13"/>
      <c r="C594" s="13"/>
      <c r="D594" s="13"/>
      <c r="E594" s="13"/>
      <c r="F594" s="11"/>
      <c r="G594" s="14"/>
      <c r="H594" s="14"/>
      <c r="I594" s="14"/>
      <c r="J594" s="14"/>
      <c r="K594" s="10"/>
      <c r="L594" s="11"/>
    </row>
    <row r="595" spans="1:12" ht="18.2" customHeight="1" x14ac:dyDescent="0.25">
      <c r="A595" s="12"/>
      <c r="B595" s="13"/>
      <c r="C595" s="13"/>
      <c r="D595" s="13"/>
      <c r="E595" s="13"/>
      <c r="F595" s="11"/>
      <c r="G595" s="14"/>
      <c r="H595" s="14"/>
      <c r="I595" s="14"/>
      <c r="J595" s="14"/>
      <c r="K595" s="10"/>
      <c r="L595" s="11"/>
    </row>
    <row r="596" spans="1:12" ht="18.2" customHeight="1" x14ac:dyDescent="0.25">
      <c r="A596" s="12"/>
      <c r="B596" s="13"/>
      <c r="C596" s="13"/>
      <c r="D596" s="13"/>
      <c r="E596" s="13"/>
      <c r="F596" s="5" t="s">
        <v>18</v>
      </c>
      <c r="G596" s="6">
        <f>SUM(H596:J596)</f>
        <v>0</v>
      </c>
      <c r="H596" s="6">
        <v>0</v>
      </c>
      <c r="I596" s="6">
        <v>0</v>
      </c>
      <c r="J596" s="6">
        <v>0</v>
      </c>
      <c r="K596" s="10"/>
      <c r="L596" s="11"/>
    </row>
    <row r="597" spans="1:12" ht="34.5" customHeight="1" x14ac:dyDescent="0.25">
      <c r="A597" s="12"/>
      <c r="B597" s="13"/>
      <c r="C597" s="13"/>
      <c r="D597" s="13"/>
      <c r="E597" s="13"/>
      <c r="F597" s="5" t="s">
        <v>19</v>
      </c>
      <c r="G597" s="6">
        <f>SUM(H597:J597)</f>
        <v>4406.25</v>
      </c>
      <c r="H597" s="6">
        <v>4318.5621300000003</v>
      </c>
      <c r="I597" s="6">
        <v>87.687870000000004</v>
      </c>
      <c r="J597" s="6">
        <v>0</v>
      </c>
      <c r="K597" s="10"/>
      <c r="L597" s="11"/>
    </row>
    <row r="598" spans="1:12" ht="18.2" customHeight="1" x14ac:dyDescent="0.25">
      <c r="A598" s="15" t="s">
        <v>214</v>
      </c>
      <c r="B598" s="15"/>
      <c r="C598" s="15"/>
      <c r="D598" s="15"/>
      <c r="E598" s="15"/>
      <c r="F598" s="11" t="s">
        <v>17</v>
      </c>
      <c r="G598" s="14">
        <f>SUM(G601:G602)</f>
        <v>15795.342199999999</v>
      </c>
      <c r="H598" s="14">
        <f>SUM(H603,H608)</f>
        <v>13443.397989999999</v>
      </c>
      <c r="I598" s="14">
        <f>SUM(I603,I608)</f>
        <v>2351.9442100000001</v>
      </c>
      <c r="J598" s="14">
        <f>SUM(J603,J608)</f>
        <v>0</v>
      </c>
      <c r="K598" s="11" t="str">
        <f>IF(H602=0,"-","")</f>
        <v/>
      </c>
      <c r="L598" s="11" t="str">
        <f>IF(H602=0,"-","")</f>
        <v/>
      </c>
    </row>
    <row r="599" spans="1:12" ht="18.2" customHeight="1" x14ac:dyDescent="0.25">
      <c r="A599" s="15"/>
      <c r="B599" s="15"/>
      <c r="C599" s="15"/>
      <c r="D599" s="15"/>
      <c r="E599" s="15"/>
      <c r="F599" s="11"/>
      <c r="G599" s="14"/>
      <c r="H599" s="14"/>
      <c r="I599" s="14"/>
      <c r="J599" s="14"/>
      <c r="K599" s="11"/>
      <c r="L599" s="11"/>
    </row>
    <row r="600" spans="1:12" ht="18.2" customHeight="1" x14ac:dyDescent="0.25">
      <c r="A600" s="15"/>
      <c r="B600" s="15"/>
      <c r="C600" s="15"/>
      <c r="D600" s="15"/>
      <c r="E600" s="15"/>
      <c r="F600" s="11"/>
      <c r="G600" s="14"/>
      <c r="H600" s="14"/>
      <c r="I600" s="14"/>
      <c r="J600" s="14"/>
      <c r="K600" s="11"/>
      <c r="L600" s="11"/>
    </row>
    <row r="601" spans="1:12" ht="18.2" customHeight="1" x14ac:dyDescent="0.25">
      <c r="A601" s="15"/>
      <c r="B601" s="15"/>
      <c r="C601" s="15"/>
      <c r="D601" s="15"/>
      <c r="E601" s="15"/>
      <c r="F601" s="5" t="s">
        <v>18</v>
      </c>
      <c r="G601" s="6">
        <f>SUM(H601:J601)</f>
        <v>0</v>
      </c>
      <c r="H601" s="6">
        <f t="shared" ref="H601:J602" si="21">SUM(H606,H611)</f>
        <v>0</v>
      </c>
      <c r="I601" s="6">
        <f t="shared" si="21"/>
        <v>0</v>
      </c>
      <c r="J601" s="6">
        <f t="shared" si="21"/>
        <v>0</v>
      </c>
      <c r="K601" s="11"/>
      <c r="L601" s="11"/>
    </row>
    <row r="602" spans="1:12" ht="18.2" customHeight="1" x14ac:dyDescent="0.25">
      <c r="A602" s="15"/>
      <c r="B602" s="15"/>
      <c r="C602" s="15"/>
      <c r="D602" s="15"/>
      <c r="E602" s="15"/>
      <c r="F602" s="5" t="s">
        <v>19</v>
      </c>
      <c r="G602" s="6">
        <f>SUM(H602:J602)</f>
        <v>15795.342199999999</v>
      </c>
      <c r="H602" s="6">
        <f t="shared" si="21"/>
        <v>13443.397989999999</v>
      </c>
      <c r="I602" s="6">
        <f t="shared" si="21"/>
        <v>2351.9442100000001</v>
      </c>
      <c r="J602" s="6">
        <f t="shared" si="21"/>
        <v>0</v>
      </c>
      <c r="K602" s="11"/>
      <c r="L602" s="11"/>
    </row>
    <row r="603" spans="1:12" ht="18.2" customHeight="1" x14ac:dyDescent="0.25">
      <c r="A603" s="12">
        <v>1</v>
      </c>
      <c r="B603" s="13" t="s">
        <v>141</v>
      </c>
      <c r="C603" s="13" t="s">
        <v>142</v>
      </c>
      <c r="D603" s="13" t="s">
        <v>22</v>
      </c>
      <c r="E603" s="13" t="s">
        <v>23</v>
      </c>
      <c r="F603" s="11" t="s">
        <v>17</v>
      </c>
      <c r="G603" s="14">
        <f>SUM(G606:G607)</f>
        <v>9545.9030899999998</v>
      </c>
      <c r="H603" s="14">
        <f>SUM(H606:H607)</f>
        <v>7318.4</v>
      </c>
      <c r="I603" s="14">
        <f>SUM(I606:I607)</f>
        <v>2227.5030900000002</v>
      </c>
      <c r="J603" s="14">
        <f>SUM(J606:J607)</f>
        <v>0</v>
      </c>
      <c r="K603" s="10">
        <v>83163.64</v>
      </c>
      <c r="L603" s="11">
        <v>15</v>
      </c>
    </row>
    <row r="604" spans="1:12" ht="18.2" customHeight="1" x14ac:dyDescent="0.25">
      <c r="A604" s="12"/>
      <c r="B604" s="13"/>
      <c r="C604" s="13"/>
      <c r="D604" s="13"/>
      <c r="E604" s="13"/>
      <c r="F604" s="11"/>
      <c r="G604" s="14"/>
      <c r="H604" s="14"/>
      <c r="I604" s="14"/>
      <c r="J604" s="14"/>
      <c r="K604" s="10"/>
      <c r="L604" s="11"/>
    </row>
    <row r="605" spans="1:12" ht="18.2" customHeight="1" x14ac:dyDescent="0.25">
      <c r="A605" s="12"/>
      <c r="B605" s="13"/>
      <c r="C605" s="13"/>
      <c r="D605" s="13"/>
      <c r="E605" s="13"/>
      <c r="F605" s="11"/>
      <c r="G605" s="14"/>
      <c r="H605" s="14"/>
      <c r="I605" s="14"/>
      <c r="J605" s="14"/>
      <c r="K605" s="10"/>
      <c r="L605" s="11"/>
    </row>
    <row r="606" spans="1:12" ht="18.2" customHeight="1" x14ac:dyDescent="0.25">
      <c r="A606" s="12"/>
      <c r="B606" s="13"/>
      <c r="C606" s="13"/>
      <c r="D606" s="13"/>
      <c r="E606" s="13"/>
      <c r="F606" s="5" t="s">
        <v>18</v>
      </c>
      <c r="G606" s="6">
        <f>SUM(H606:J606)</f>
        <v>0</v>
      </c>
      <c r="H606" s="6">
        <v>0</v>
      </c>
      <c r="I606" s="6">
        <v>0</v>
      </c>
      <c r="J606" s="6">
        <v>0</v>
      </c>
      <c r="K606" s="10"/>
      <c r="L606" s="11"/>
    </row>
    <row r="607" spans="1:12" ht="27" customHeight="1" x14ac:dyDescent="0.25">
      <c r="A607" s="12"/>
      <c r="B607" s="13"/>
      <c r="C607" s="13"/>
      <c r="D607" s="13"/>
      <c r="E607" s="13"/>
      <c r="F607" s="5" t="s">
        <v>19</v>
      </c>
      <c r="G607" s="6">
        <f>SUM(H607:J607)</f>
        <v>9545.9030899999998</v>
      </c>
      <c r="H607" s="6">
        <v>7318.4</v>
      </c>
      <c r="I607" s="6">
        <v>2227.5030900000002</v>
      </c>
      <c r="J607" s="6">
        <v>0</v>
      </c>
      <c r="K607" s="10"/>
      <c r="L607" s="11"/>
    </row>
    <row r="608" spans="1:12" ht="18.2" customHeight="1" x14ac:dyDescent="0.25">
      <c r="A608" s="12">
        <v>2</v>
      </c>
      <c r="B608" s="13" t="s">
        <v>141</v>
      </c>
      <c r="C608" s="13" t="s">
        <v>143</v>
      </c>
      <c r="D608" s="13" t="s">
        <v>22</v>
      </c>
      <c r="E608" s="13" t="s">
        <v>28</v>
      </c>
      <c r="F608" s="11" t="s">
        <v>17</v>
      </c>
      <c r="G608" s="14">
        <f>SUM(G611:G612)</f>
        <v>6249.4391100000003</v>
      </c>
      <c r="H608" s="14">
        <f>SUM(H611:H612)</f>
        <v>6124.9979899999998</v>
      </c>
      <c r="I608" s="14">
        <f>SUM(I611:I612)</f>
        <v>124.44112</v>
      </c>
      <c r="J608" s="14">
        <f>SUM(J611:J612)</f>
        <v>0</v>
      </c>
      <c r="K608" s="10">
        <v>235576.85</v>
      </c>
      <c r="L608" s="11">
        <v>55</v>
      </c>
    </row>
    <row r="609" spans="1:12" ht="18.2" customHeight="1" x14ac:dyDescent="0.25">
      <c r="A609" s="12"/>
      <c r="B609" s="13"/>
      <c r="C609" s="13"/>
      <c r="D609" s="13"/>
      <c r="E609" s="13"/>
      <c r="F609" s="11"/>
      <c r="G609" s="14"/>
      <c r="H609" s="14"/>
      <c r="I609" s="14"/>
      <c r="J609" s="14"/>
      <c r="K609" s="10"/>
      <c r="L609" s="11"/>
    </row>
    <row r="610" spans="1:12" ht="18.2" customHeight="1" x14ac:dyDescent="0.25">
      <c r="A610" s="12"/>
      <c r="B610" s="13"/>
      <c r="C610" s="13"/>
      <c r="D610" s="13"/>
      <c r="E610" s="13"/>
      <c r="F610" s="11"/>
      <c r="G610" s="14"/>
      <c r="H610" s="14"/>
      <c r="I610" s="14"/>
      <c r="J610" s="14"/>
      <c r="K610" s="10"/>
      <c r="L610" s="11"/>
    </row>
    <row r="611" spans="1:12" ht="18.2" customHeight="1" x14ac:dyDescent="0.25">
      <c r="A611" s="12"/>
      <c r="B611" s="13"/>
      <c r="C611" s="13"/>
      <c r="D611" s="13"/>
      <c r="E611" s="13"/>
      <c r="F611" s="5" t="s">
        <v>18</v>
      </c>
      <c r="G611" s="6">
        <f>SUM(H611:J611)</f>
        <v>0</v>
      </c>
      <c r="H611" s="6">
        <v>0</v>
      </c>
      <c r="I611" s="6">
        <v>0</v>
      </c>
      <c r="J611" s="6">
        <v>0</v>
      </c>
      <c r="K611" s="10"/>
      <c r="L611" s="11"/>
    </row>
    <row r="612" spans="1:12" ht="18.2" customHeight="1" x14ac:dyDescent="0.25">
      <c r="A612" s="12"/>
      <c r="B612" s="13"/>
      <c r="C612" s="13"/>
      <c r="D612" s="13"/>
      <c r="E612" s="13"/>
      <c r="F612" s="5" t="s">
        <v>19</v>
      </c>
      <c r="G612" s="6">
        <f>SUM(H612:J612)</f>
        <v>6249.4391100000003</v>
      </c>
      <c r="H612" s="6">
        <v>6124.9979899999998</v>
      </c>
      <c r="I612" s="6">
        <v>124.44112</v>
      </c>
      <c r="J612" s="6">
        <v>0</v>
      </c>
      <c r="K612" s="10"/>
      <c r="L612" s="11"/>
    </row>
    <row r="613" spans="1:12" ht="18.2" customHeight="1" x14ac:dyDescent="0.25">
      <c r="A613" s="15" t="s">
        <v>215</v>
      </c>
      <c r="B613" s="15"/>
      <c r="C613" s="15"/>
      <c r="D613" s="15"/>
      <c r="E613" s="15"/>
      <c r="F613" s="11" t="s">
        <v>17</v>
      </c>
      <c r="G613" s="14">
        <f>SUM(G616:G617)</f>
        <v>50202.229520000001</v>
      </c>
      <c r="H613" s="14">
        <f>SUM(H618,H623,H628,H633)</f>
        <v>44613.534370000001</v>
      </c>
      <c r="I613" s="14">
        <f>SUM(I618,I623,I628,I633)</f>
        <v>5588.6951500000005</v>
      </c>
      <c r="J613" s="14">
        <f>SUM(J618,J623,J628,J633)</f>
        <v>0</v>
      </c>
      <c r="K613" s="11" t="str">
        <f>IF(H617=0,"-","")</f>
        <v/>
      </c>
      <c r="L613" s="11" t="str">
        <f>IF(H617=0,"-","")</f>
        <v/>
      </c>
    </row>
    <row r="614" spans="1:12" ht="18.2" customHeight="1" x14ac:dyDescent="0.25">
      <c r="A614" s="15"/>
      <c r="B614" s="15"/>
      <c r="C614" s="15"/>
      <c r="D614" s="15"/>
      <c r="E614" s="15"/>
      <c r="F614" s="11"/>
      <c r="G614" s="14"/>
      <c r="H614" s="14"/>
      <c r="I614" s="14"/>
      <c r="J614" s="14"/>
      <c r="K614" s="11"/>
      <c r="L614" s="11"/>
    </row>
    <row r="615" spans="1:12" ht="18.2" customHeight="1" x14ac:dyDescent="0.25">
      <c r="A615" s="15"/>
      <c r="B615" s="15"/>
      <c r="C615" s="15"/>
      <c r="D615" s="15"/>
      <c r="E615" s="15"/>
      <c r="F615" s="11"/>
      <c r="G615" s="14"/>
      <c r="H615" s="14"/>
      <c r="I615" s="14"/>
      <c r="J615" s="14"/>
      <c r="K615" s="11"/>
      <c r="L615" s="11"/>
    </row>
    <row r="616" spans="1:12" ht="18.2" customHeight="1" x14ac:dyDescent="0.25">
      <c r="A616" s="15"/>
      <c r="B616" s="15"/>
      <c r="C616" s="15"/>
      <c r="D616" s="15"/>
      <c r="E616" s="15"/>
      <c r="F616" s="5" t="s">
        <v>18</v>
      </c>
      <c r="G616" s="6">
        <f>SUM(H616:J616)</f>
        <v>0</v>
      </c>
      <c r="H616" s="6">
        <f t="shared" ref="H616:J617" si="22">SUM(H621,H626,H631,H636)</f>
        <v>0</v>
      </c>
      <c r="I616" s="6">
        <f t="shared" si="22"/>
        <v>0</v>
      </c>
      <c r="J616" s="6">
        <f t="shared" si="22"/>
        <v>0</v>
      </c>
      <c r="K616" s="11"/>
      <c r="L616" s="11"/>
    </row>
    <row r="617" spans="1:12" ht="18.2" customHeight="1" x14ac:dyDescent="0.25">
      <c r="A617" s="15"/>
      <c r="B617" s="15"/>
      <c r="C617" s="15"/>
      <c r="D617" s="15"/>
      <c r="E617" s="15"/>
      <c r="F617" s="5" t="s">
        <v>19</v>
      </c>
      <c r="G617" s="6">
        <f>SUM(H617:J617)</f>
        <v>50202.229520000001</v>
      </c>
      <c r="H617" s="6">
        <f t="shared" si="22"/>
        <v>44613.534370000001</v>
      </c>
      <c r="I617" s="6">
        <f t="shared" si="22"/>
        <v>5588.6951500000005</v>
      </c>
      <c r="J617" s="6">
        <f t="shared" si="22"/>
        <v>0</v>
      </c>
      <c r="K617" s="11"/>
      <c r="L617" s="11"/>
    </row>
    <row r="618" spans="1:12" ht="18.2" customHeight="1" x14ac:dyDescent="0.25">
      <c r="A618" s="12">
        <v>1</v>
      </c>
      <c r="B618" s="13" t="s">
        <v>144</v>
      </c>
      <c r="C618" s="13" t="s">
        <v>145</v>
      </c>
      <c r="D618" s="13" t="s">
        <v>22</v>
      </c>
      <c r="E618" s="13" t="s">
        <v>23</v>
      </c>
      <c r="F618" s="11" t="s">
        <v>17</v>
      </c>
      <c r="G618" s="14">
        <f>SUM(G621:G622)</f>
        <v>28217.545080000004</v>
      </c>
      <c r="H618" s="14">
        <f>SUM(H621:H622)</f>
        <v>24813.399990000002</v>
      </c>
      <c r="I618" s="14">
        <f>SUM(I621:I622)</f>
        <v>3404.14509</v>
      </c>
      <c r="J618" s="14">
        <f>SUM(J621:J622)</f>
        <v>0</v>
      </c>
      <c r="K618" s="10">
        <v>387709.37</v>
      </c>
      <c r="L618" s="11">
        <v>84</v>
      </c>
    </row>
    <row r="619" spans="1:12" ht="18.2" customHeight="1" x14ac:dyDescent="0.25">
      <c r="A619" s="12"/>
      <c r="B619" s="13"/>
      <c r="C619" s="13"/>
      <c r="D619" s="13"/>
      <c r="E619" s="13"/>
      <c r="F619" s="11"/>
      <c r="G619" s="14"/>
      <c r="H619" s="14"/>
      <c r="I619" s="14"/>
      <c r="J619" s="14"/>
      <c r="K619" s="10"/>
      <c r="L619" s="11"/>
    </row>
    <row r="620" spans="1:12" ht="18.2" customHeight="1" x14ac:dyDescent="0.25">
      <c r="A620" s="12"/>
      <c r="B620" s="13"/>
      <c r="C620" s="13"/>
      <c r="D620" s="13"/>
      <c r="E620" s="13"/>
      <c r="F620" s="11"/>
      <c r="G620" s="14"/>
      <c r="H620" s="14"/>
      <c r="I620" s="14"/>
      <c r="J620" s="14"/>
      <c r="K620" s="10"/>
      <c r="L620" s="11"/>
    </row>
    <row r="621" spans="1:12" ht="18.2" customHeight="1" x14ac:dyDescent="0.25">
      <c r="A621" s="12"/>
      <c r="B621" s="13"/>
      <c r="C621" s="13"/>
      <c r="D621" s="13"/>
      <c r="E621" s="13"/>
      <c r="F621" s="5" t="s">
        <v>18</v>
      </c>
      <c r="G621" s="6">
        <f>SUM(H621:J621)</f>
        <v>0</v>
      </c>
      <c r="H621" s="6">
        <v>0</v>
      </c>
      <c r="I621" s="6">
        <v>0</v>
      </c>
      <c r="J621" s="6">
        <v>0</v>
      </c>
      <c r="K621" s="10"/>
      <c r="L621" s="11"/>
    </row>
    <row r="622" spans="1:12" ht="18.2" customHeight="1" x14ac:dyDescent="0.25">
      <c r="A622" s="12"/>
      <c r="B622" s="13"/>
      <c r="C622" s="13"/>
      <c r="D622" s="13"/>
      <c r="E622" s="13"/>
      <c r="F622" s="5" t="s">
        <v>19</v>
      </c>
      <c r="G622" s="6">
        <f>SUM(H622:J622)</f>
        <v>28217.545080000004</v>
      </c>
      <c r="H622" s="6">
        <v>24813.399990000002</v>
      </c>
      <c r="I622" s="6">
        <v>3404.14509</v>
      </c>
      <c r="J622" s="6">
        <v>0</v>
      </c>
      <c r="K622" s="10"/>
      <c r="L622" s="11"/>
    </row>
    <row r="623" spans="1:12" ht="18.2" customHeight="1" x14ac:dyDescent="0.25">
      <c r="A623" s="12">
        <v>2</v>
      </c>
      <c r="B623" s="13" t="s">
        <v>144</v>
      </c>
      <c r="C623" s="13" t="s">
        <v>146</v>
      </c>
      <c r="D623" s="13" t="s">
        <v>22</v>
      </c>
      <c r="E623" s="13" t="s">
        <v>23</v>
      </c>
      <c r="F623" s="11" t="s">
        <v>17</v>
      </c>
      <c r="G623" s="14">
        <f>SUM(G626:G627)</f>
        <v>12067.570749999999</v>
      </c>
      <c r="H623" s="14">
        <f>SUM(H626:H627)</f>
        <v>11448.13438</v>
      </c>
      <c r="I623" s="14">
        <f>SUM(I626:I627)</f>
        <v>619.43637000000001</v>
      </c>
      <c r="J623" s="14">
        <f>SUM(J626:J627)</f>
        <v>0</v>
      </c>
      <c r="K623" s="10">
        <v>673419.67</v>
      </c>
      <c r="L623" s="11">
        <v>117</v>
      </c>
    </row>
    <row r="624" spans="1:12" ht="18.2" customHeight="1" x14ac:dyDescent="0.25">
      <c r="A624" s="12"/>
      <c r="B624" s="13"/>
      <c r="C624" s="13"/>
      <c r="D624" s="13"/>
      <c r="E624" s="13"/>
      <c r="F624" s="11"/>
      <c r="G624" s="14"/>
      <c r="H624" s="14"/>
      <c r="I624" s="14"/>
      <c r="J624" s="14"/>
      <c r="K624" s="10"/>
      <c r="L624" s="11"/>
    </row>
    <row r="625" spans="1:12" ht="18.2" customHeight="1" x14ac:dyDescent="0.25">
      <c r="A625" s="12"/>
      <c r="B625" s="13"/>
      <c r="C625" s="13"/>
      <c r="D625" s="13"/>
      <c r="E625" s="13"/>
      <c r="F625" s="11"/>
      <c r="G625" s="14"/>
      <c r="H625" s="14"/>
      <c r="I625" s="14"/>
      <c r="J625" s="14"/>
      <c r="K625" s="10"/>
      <c r="L625" s="11"/>
    </row>
    <row r="626" spans="1:12" ht="18.2" customHeight="1" x14ac:dyDescent="0.25">
      <c r="A626" s="12"/>
      <c r="B626" s="13"/>
      <c r="C626" s="13"/>
      <c r="D626" s="13"/>
      <c r="E626" s="13"/>
      <c r="F626" s="5" t="s">
        <v>18</v>
      </c>
      <c r="G626" s="6">
        <f>SUM(H626:J626)</f>
        <v>0</v>
      </c>
      <c r="H626" s="6">
        <v>0</v>
      </c>
      <c r="I626" s="6">
        <v>0</v>
      </c>
      <c r="J626" s="6">
        <v>0</v>
      </c>
      <c r="K626" s="10"/>
      <c r="L626" s="11"/>
    </row>
    <row r="627" spans="1:12" ht="18.2" customHeight="1" x14ac:dyDescent="0.25">
      <c r="A627" s="12"/>
      <c r="B627" s="13"/>
      <c r="C627" s="13"/>
      <c r="D627" s="13"/>
      <c r="E627" s="13"/>
      <c r="F627" s="5" t="s">
        <v>19</v>
      </c>
      <c r="G627" s="6">
        <f>SUM(H627:J627)</f>
        <v>12067.570749999999</v>
      </c>
      <c r="H627" s="6">
        <v>11448.13438</v>
      </c>
      <c r="I627" s="6">
        <v>619.43637000000001</v>
      </c>
      <c r="J627" s="6">
        <v>0</v>
      </c>
      <c r="K627" s="10"/>
      <c r="L627" s="11"/>
    </row>
    <row r="628" spans="1:12" ht="18.2" customHeight="1" x14ac:dyDescent="0.25">
      <c r="A628" s="12">
        <v>3</v>
      </c>
      <c r="B628" s="13" t="s">
        <v>144</v>
      </c>
      <c r="C628" s="13" t="s">
        <v>147</v>
      </c>
      <c r="D628" s="13" t="s">
        <v>22</v>
      </c>
      <c r="E628" s="13" t="s">
        <v>28</v>
      </c>
      <c r="F628" s="11" t="s">
        <v>17</v>
      </c>
      <c r="G628" s="14">
        <f>SUM(G631:G632)</f>
        <v>6141.4198699999997</v>
      </c>
      <c r="H628" s="14">
        <f>SUM(H631:H632)</f>
        <v>5451.2</v>
      </c>
      <c r="I628" s="14">
        <f>SUM(I631:I632)</f>
        <v>690.21987000000001</v>
      </c>
      <c r="J628" s="14">
        <f>SUM(J631:J632)</f>
        <v>0</v>
      </c>
      <c r="K628" s="10">
        <v>227133.33</v>
      </c>
      <c r="L628" s="11">
        <v>52</v>
      </c>
    </row>
    <row r="629" spans="1:12" ht="18.2" customHeight="1" x14ac:dyDescent="0.25">
      <c r="A629" s="12"/>
      <c r="B629" s="13"/>
      <c r="C629" s="13"/>
      <c r="D629" s="13"/>
      <c r="E629" s="13"/>
      <c r="F629" s="11"/>
      <c r="G629" s="14"/>
      <c r="H629" s="14"/>
      <c r="I629" s="14"/>
      <c r="J629" s="14"/>
      <c r="K629" s="10"/>
      <c r="L629" s="11"/>
    </row>
    <row r="630" spans="1:12" ht="18.2" customHeight="1" x14ac:dyDescent="0.25">
      <c r="A630" s="12"/>
      <c r="B630" s="13"/>
      <c r="C630" s="13"/>
      <c r="D630" s="13"/>
      <c r="E630" s="13"/>
      <c r="F630" s="11"/>
      <c r="G630" s="14"/>
      <c r="H630" s="14"/>
      <c r="I630" s="14"/>
      <c r="J630" s="14"/>
      <c r="K630" s="10"/>
      <c r="L630" s="11"/>
    </row>
    <row r="631" spans="1:12" ht="18.2" customHeight="1" x14ac:dyDescent="0.25">
      <c r="A631" s="12"/>
      <c r="B631" s="13"/>
      <c r="C631" s="13"/>
      <c r="D631" s="13"/>
      <c r="E631" s="13"/>
      <c r="F631" s="5" t="s">
        <v>18</v>
      </c>
      <c r="G631" s="6">
        <f>SUM(H631:J631)</f>
        <v>0</v>
      </c>
      <c r="H631" s="6">
        <v>0</v>
      </c>
      <c r="I631" s="6">
        <v>0</v>
      </c>
      <c r="J631" s="6">
        <v>0</v>
      </c>
      <c r="K631" s="10"/>
      <c r="L631" s="11"/>
    </row>
    <row r="632" spans="1:12" ht="18.2" customHeight="1" x14ac:dyDescent="0.25">
      <c r="A632" s="12"/>
      <c r="B632" s="13"/>
      <c r="C632" s="13"/>
      <c r="D632" s="13"/>
      <c r="E632" s="13"/>
      <c r="F632" s="5" t="s">
        <v>19</v>
      </c>
      <c r="G632" s="6">
        <f>SUM(H632:J632)</f>
        <v>6141.4198699999997</v>
      </c>
      <c r="H632" s="6">
        <v>5451.2</v>
      </c>
      <c r="I632" s="6">
        <v>690.21987000000001</v>
      </c>
      <c r="J632" s="6">
        <v>0</v>
      </c>
      <c r="K632" s="10"/>
      <c r="L632" s="11"/>
    </row>
    <row r="633" spans="1:12" ht="18.2" customHeight="1" x14ac:dyDescent="0.25">
      <c r="A633" s="12">
        <v>4</v>
      </c>
      <c r="B633" s="13" t="s">
        <v>144</v>
      </c>
      <c r="C633" s="13" t="s">
        <v>148</v>
      </c>
      <c r="D633" s="13" t="s">
        <v>22</v>
      </c>
      <c r="E633" s="13" t="s">
        <v>28</v>
      </c>
      <c r="F633" s="11" t="s">
        <v>17</v>
      </c>
      <c r="G633" s="14">
        <f>SUM(G636:G637)</f>
        <v>3775.6938200000004</v>
      </c>
      <c r="H633" s="14">
        <f>SUM(H636:H637)</f>
        <v>2900.8</v>
      </c>
      <c r="I633" s="14">
        <f>SUM(I636:I637)</f>
        <v>874.89382000000001</v>
      </c>
      <c r="J633" s="14">
        <f>SUM(J636:J637)</f>
        <v>0</v>
      </c>
      <c r="K633" s="10">
        <v>322311.11</v>
      </c>
      <c r="L633" s="11">
        <v>72</v>
      </c>
    </row>
    <row r="634" spans="1:12" ht="18.2" customHeight="1" x14ac:dyDescent="0.25">
      <c r="A634" s="12"/>
      <c r="B634" s="13"/>
      <c r="C634" s="13"/>
      <c r="D634" s="13"/>
      <c r="E634" s="13"/>
      <c r="F634" s="11"/>
      <c r="G634" s="14"/>
      <c r="H634" s="14"/>
      <c r="I634" s="14"/>
      <c r="J634" s="14"/>
      <c r="K634" s="10"/>
      <c r="L634" s="11"/>
    </row>
    <row r="635" spans="1:12" ht="18.2" customHeight="1" x14ac:dyDescent="0.25">
      <c r="A635" s="12"/>
      <c r="B635" s="13"/>
      <c r="C635" s="13"/>
      <c r="D635" s="13"/>
      <c r="E635" s="13"/>
      <c r="F635" s="11"/>
      <c r="G635" s="14"/>
      <c r="H635" s="14"/>
      <c r="I635" s="14"/>
      <c r="J635" s="14"/>
      <c r="K635" s="10"/>
      <c r="L635" s="11"/>
    </row>
    <row r="636" spans="1:12" ht="18.2" customHeight="1" x14ac:dyDescent="0.25">
      <c r="A636" s="12"/>
      <c r="B636" s="13"/>
      <c r="C636" s="13"/>
      <c r="D636" s="13"/>
      <c r="E636" s="13"/>
      <c r="F636" s="5" t="s">
        <v>18</v>
      </c>
      <c r="G636" s="6">
        <f>SUM(H636:J636)</f>
        <v>0</v>
      </c>
      <c r="H636" s="6">
        <v>0</v>
      </c>
      <c r="I636" s="6">
        <v>0</v>
      </c>
      <c r="J636" s="6">
        <v>0</v>
      </c>
      <c r="K636" s="10"/>
      <c r="L636" s="11"/>
    </row>
    <row r="637" spans="1:12" ht="18.2" customHeight="1" x14ac:dyDescent="0.25">
      <c r="A637" s="12"/>
      <c r="B637" s="13"/>
      <c r="C637" s="13"/>
      <c r="D637" s="13"/>
      <c r="E637" s="13"/>
      <c r="F637" s="5" t="s">
        <v>19</v>
      </c>
      <c r="G637" s="6">
        <f>SUM(H637:J637)</f>
        <v>3775.6938200000004</v>
      </c>
      <c r="H637" s="6">
        <v>2900.8</v>
      </c>
      <c r="I637" s="6">
        <v>874.89382000000001</v>
      </c>
      <c r="J637" s="6">
        <v>0</v>
      </c>
      <c r="K637" s="10"/>
      <c r="L637" s="11"/>
    </row>
    <row r="638" spans="1:12" ht="18.2" customHeight="1" x14ac:dyDescent="0.25">
      <c r="A638" s="15" t="s">
        <v>216</v>
      </c>
      <c r="B638" s="15"/>
      <c r="C638" s="15"/>
      <c r="D638" s="15"/>
      <c r="E638" s="15"/>
      <c r="F638" s="11" t="s">
        <v>17</v>
      </c>
      <c r="G638" s="14">
        <f>SUM(G641:G642)</f>
        <v>30355.60844</v>
      </c>
      <c r="H638" s="14">
        <f>SUM(H643,H648,H653)</f>
        <v>27636.63148</v>
      </c>
      <c r="I638" s="14">
        <f>SUM(I643,I648,I653)</f>
        <v>2718.9769600000004</v>
      </c>
      <c r="J638" s="14">
        <f>SUM(J643,J648,J653)</f>
        <v>0</v>
      </c>
      <c r="K638" s="11" t="str">
        <f>IF(H642=0,"-","")</f>
        <v/>
      </c>
      <c r="L638" s="11" t="str">
        <f>IF(H642=0,"-","")</f>
        <v/>
      </c>
    </row>
    <row r="639" spans="1:12" ht="18.2" customHeight="1" x14ac:dyDescent="0.25">
      <c r="A639" s="15"/>
      <c r="B639" s="15"/>
      <c r="C639" s="15"/>
      <c r="D639" s="15"/>
      <c r="E639" s="15"/>
      <c r="F639" s="11"/>
      <c r="G639" s="14"/>
      <c r="H639" s="14"/>
      <c r="I639" s="14"/>
      <c r="J639" s="14"/>
      <c r="K639" s="11"/>
      <c r="L639" s="11"/>
    </row>
    <row r="640" spans="1:12" ht="18.2" customHeight="1" x14ac:dyDescent="0.25">
      <c r="A640" s="15"/>
      <c r="B640" s="15"/>
      <c r="C640" s="15"/>
      <c r="D640" s="15"/>
      <c r="E640" s="15"/>
      <c r="F640" s="11"/>
      <c r="G640" s="14"/>
      <c r="H640" s="14"/>
      <c r="I640" s="14"/>
      <c r="J640" s="14"/>
      <c r="K640" s="11"/>
      <c r="L640" s="11"/>
    </row>
    <row r="641" spans="1:12" ht="18.2" customHeight="1" x14ac:dyDescent="0.25">
      <c r="A641" s="15"/>
      <c r="B641" s="15"/>
      <c r="C641" s="15"/>
      <c r="D641" s="15"/>
      <c r="E641" s="15"/>
      <c r="F641" s="5" t="s">
        <v>18</v>
      </c>
      <c r="G641" s="6">
        <f>SUM(H641:J641)</f>
        <v>0</v>
      </c>
      <c r="H641" s="6">
        <f t="shared" ref="H641:J642" si="23">SUM(H646,H651,H656)</f>
        <v>0</v>
      </c>
      <c r="I641" s="6">
        <f t="shared" si="23"/>
        <v>0</v>
      </c>
      <c r="J641" s="6">
        <f t="shared" si="23"/>
        <v>0</v>
      </c>
      <c r="K641" s="11"/>
      <c r="L641" s="11"/>
    </row>
    <row r="642" spans="1:12" ht="18.2" customHeight="1" x14ac:dyDescent="0.25">
      <c r="A642" s="15"/>
      <c r="B642" s="15"/>
      <c r="C642" s="15"/>
      <c r="D642" s="15"/>
      <c r="E642" s="15"/>
      <c r="F642" s="5" t="s">
        <v>19</v>
      </c>
      <c r="G642" s="6">
        <f>SUM(H642:J642)</f>
        <v>30355.60844</v>
      </c>
      <c r="H642" s="6">
        <f t="shared" si="23"/>
        <v>27636.63148</v>
      </c>
      <c r="I642" s="6">
        <f t="shared" si="23"/>
        <v>2718.9769600000004</v>
      </c>
      <c r="J642" s="6">
        <f t="shared" si="23"/>
        <v>0</v>
      </c>
      <c r="K642" s="11"/>
      <c r="L642" s="11"/>
    </row>
    <row r="643" spans="1:12" ht="18.2" customHeight="1" x14ac:dyDescent="0.25">
      <c r="A643" s="12">
        <v>1</v>
      </c>
      <c r="B643" s="13" t="s">
        <v>149</v>
      </c>
      <c r="C643" s="13" t="s">
        <v>150</v>
      </c>
      <c r="D643" s="13" t="s">
        <v>22</v>
      </c>
      <c r="E643" s="13" t="s">
        <v>23</v>
      </c>
      <c r="F643" s="11" t="s">
        <v>17</v>
      </c>
      <c r="G643" s="14">
        <f>SUM(G646:G647)</f>
        <v>6385.2352000000001</v>
      </c>
      <c r="H643" s="14">
        <f>SUM(H646:H647)</f>
        <v>6258.13148</v>
      </c>
      <c r="I643" s="14">
        <f>SUM(I646:I647)</f>
        <v>127.10372</v>
      </c>
      <c r="J643" s="14">
        <f>SUM(J646:J647)</f>
        <v>0</v>
      </c>
      <c r="K643" s="10">
        <v>368125.38</v>
      </c>
      <c r="L643" s="11">
        <v>82</v>
      </c>
    </row>
    <row r="644" spans="1:12" ht="18.2" customHeight="1" x14ac:dyDescent="0.25">
      <c r="A644" s="12"/>
      <c r="B644" s="13"/>
      <c r="C644" s="13"/>
      <c r="D644" s="13"/>
      <c r="E644" s="13"/>
      <c r="F644" s="11"/>
      <c r="G644" s="14"/>
      <c r="H644" s="14"/>
      <c r="I644" s="14"/>
      <c r="J644" s="14"/>
      <c r="K644" s="10"/>
      <c r="L644" s="11"/>
    </row>
    <row r="645" spans="1:12" ht="18.2" customHeight="1" x14ac:dyDescent="0.25">
      <c r="A645" s="12"/>
      <c r="B645" s="13"/>
      <c r="C645" s="13"/>
      <c r="D645" s="13"/>
      <c r="E645" s="13"/>
      <c r="F645" s="11"/>
      <c r="G645" s="14"/>
      <c r="H645" s="14"/>
      <c r="I645" s="14"/>
      <c r="J645" s="14"/>
      <c r="K645" s="10"/>
      <c r="L645" s="11"/>
    </row>
    <row r="646" spans="1:12" ht="18.2" customHeight="1" x14ac:dyDescent="0.25">
      <c r="A646" s="12"/>
      <c r="B646" s="13"/>
      <c r="C646" s="13"/>
      <c r="D646" s="13"/>
      <c r="E646" s="13"/>
      <c r="F646" s="5" t="s">
        <v>18</v>
      </c>
      <c r="G646" s="6">
        <f>SUM(H646:J646)</f>
        <v>0</v>
      </c>
      <c r="H646" s="6">
        <v>0</v>
      </c>
      <c r="I646" s="6">
        <v>0</v>
      </c>
      <c r="J646" s="6">
        <v>0</v>
      </c>
      <c r="K646" s="10"/>
      <c r="L646" s="11"/>
    </row>
    <row r="647" spans="1:12" ht="18.2" customHeight="1" x14ac:dyDescent="0.25">
      <c r="A647" s="12"/>
      <c r="B647" s="13"/>
      <c r="C647" s="13"/>
      <c r="D647" s="13"/>
      <c r="E647" s="13"/>
      <c r="F647" s="5" t="s">
        <v>19</v>
      </c>
      <c r="G647" s="6">
        <f>SUM(H647:J647)</f>
        <v>6385.2352000000001</v>
      </c>
      <c r="H647" s="6">
        <v>6258.13148</v>
      </c>
      <c r="I647" s="6">
        <v>127.10372</v>
      </c>
      <c r="J647" s="6">
        <v>0</v>
      </c>
      <c r="K647" s="10"/>
      <c r="L647" s="11"/>
    </row>
    <row r="648" spans="1:12" ht="18.2" customHeight="1" x14ac:dyDescent="0.25">
      <c r="A648" s="12">
        <v>2</v>
      </c>
      <c r="B648" s="13" t="s">
        <v>149</v>
      </c>
      <c r="C648" s="13" t="s">
        <v>151</v>
      </c>
      <c r="D648" s="13" t="s">
        <v>22</v>
      </c>
      <c r="E648" s="13" t="s">
        <v>23</v>
      </c>
      <c r="F648" s="11" t="s">
        <v>17</v>
      </c>
      <c r="G648" s="14">
        <f>SUM(G651:G652)</f>
        <v>18457.28224</v>
      </c>
      <c r="H648" s="14">
        <f>SUM(H651:H652)</f>
        <v>15975.2</v>
      </c>
      <c r="I648" s="14">
        <f>SUM(I651:I652)</f>
        <v>2482.0822400000002</v>
      </c>
      <c r="J648" s="14">
        <f>SUM(J651:J652)</f>
        <v>0</v>
      </c>
      <c r="K648" s="10">
        <v>253574.6</v>
      </c>
      <c r="L648" s="11">
        <v>60</v>
      </c>
    </row>
    <row r="649" spans="1:12" ht="18.2" customHeight="1" x14ac:dyDescent="0.25">
      <c r="A649" s="12"/>
      <c r="B649" s="13"/>
      <c r="C649" s="13"/>
      <c r="D649" s="13"/>
      <c r="E649" s="13"/>
      <c r="F649" s="11"/>
      <c r="G649" s="14"/>
      <c r="H649" s="14"/>
      <c r="I649" s="14"/>
      <c r="J649" s="14"/>
      <c r="K649" s="10"/>
      <c r="L649" s="11"/>
    </row>
    <row r="650" spans="1:12" ht="18.2" customHeight="1" x14ac:dyDescent="0.25">
      <c r="A650" s="12"/>
      <c r="B650" s="13"/>
      <c r="C650" s="13"/>
      <c r="D650" s="13"/>
      <c r="E650" s="13"/>
      <c r="F650" s="11"/>
      <c r="G650" s="14"/>
      <c r="H650" s="14"/>
      <c r="I650" s="14"/>
      <c r="J650" s="14"/>
      <c r="K650" s="10"/>
      <c r="L650" s="11"/>
    </row>
    <row r="651" spans="1:12" ht="18.2" customHeight="1" x14ac:dyDescent="0.25">
      <c r="A651" s="12"/>
      <c r="B651" s="13"/>
      <c r="C651" s="13"/>
      <c r="D651" s="13"/>
      <c r="E651" s="13"/>
      <c r="F651" s="5" t="s">
        <v>18</v>
      </c>
      <c r="G651" s="6">
        <f>SUM(H651:J651)</f>
        <v>0</v>
      </c>
      <c r="H651" s="6">
        <v>0</v>
      </c>
      <c r="I651" s="6">
        <v>0</v>
      </c>
      <c r="J651" s="6">
        <v>0</v>
      </c>
      <c r="K651" s="10"/>
      <c r="L651" s="11"/>
    </row>
    <row r="652" spans="1:12" ht="18.2" customHeight="1" x14ac:dyDescent="0.25">
      <c r="A652" s="12"/>
      <c r="B652" s="13"/>
      <c r="C652" s="13"/>
      <c r="D652" s="13"/>
      <c r="E652" s="13"/>
      <c r="F652" s="5" t="s">
        <v>19</v>
      </c>
      <c r="G652" s="6">
        <f>SUM(H652:J652)</f>
        <v>18457.28224</v>
      </c>
      <c r="H652" s="6">
        <v>15975.2</v>
      </c>
      <c r="I652" s="6">
        <v>2482.0822400000002</v>
      </c>
      <c r="J652" s="6">
        <v>0</v>
      </c>
      <c r="K652" s="10"/>
      <c r="L652" s="11"/>
    </row>
    <row r="653" spans="1:12" ht="18.2" customHeight="1" x14ac:dyDescent="0.25">
      <c r="A653" s="12">
        <v>3</v>
      </c>
      <c r="B653" s="13" t="s">
        <v>149</v>
      </c>
      <c r="C653" s="13" t="s">
        <v>152</v>
      </c>
      <c r="D653" s="13" t="s">
        <v>22</v>
      </c>
      <c r="E653" s="13" t="s">
        <v>23</v>
      </c>
      <c r="F653" s="11" t="s">
        <v>17</v>
      </c>
      <c r="G653" s="14">
        <f>SUM(G656:G657)</f>
        <v>5513.0910000000003</v>
      </c>
      <c r="H653" s="14">
        <f>SUM(H656:H657)</f>
        <v>5403.3</v>
      </c>
      <c r="I653" s="14">
        <f>SUM(I656:I657)</f>
        <v>109.791</v>
      </c>
      <c r="J653" s="14">
        <f>SUM(J656:J657)</f>
        <v>0</v>
      </c>
      <c r="K653" s="10">
        <v>317841.18</v>
      </c>
      <c r="L653" s="11">
        <v>71</v>
      </c>
    </row>
    <row r="654" spans="1:12" ht="18.2" customHeight="1" x14ac:dyDescent="0.25">
      <c r="A654" s="12"/>
      <c r="B654" s="13"/>
      <c r="C654" s="13"/>
      <c r="D654" s="13"/>
      <c r="E654" s="13"/>
      <c r="F654" s="11"/>
      <c r="G654" s="14"/>
      <c r="H654" s="14"/>
      <c r="I654" s="14"/>
      <c r="J654" s="14"/>
      <c r="K654" s="10"/>
      <c r="L654" s="11"/>
    </row>
    <row r="655" spans="1:12" ht="18.2" customHeight="1" x14ac:dyDescent="0.25">
      <c r="A655" s="12"/>
      <c r="B655" s="13"/>
      <c r="C655" s="13"/>
      <c r="D655" s="13"/>
      <c r="E655" s="13"/>
      <c r="F655" s="11"/>
      <c r="G655" s="14"/>
      <c r="H655" s="14"/>
      <c r="I655" s="14"/>
      <c r="J655" s="14"/>
      <c r="K655" s="10"/>
      <c r="L655" s="11"/>
    </row>
    <row r="656" spans="1:12" ht="18.2" customHeight="1" x14ac:dyDescent="0.25">
      <c r="A656" s="12"/>
      <c r="B656" s="13"/>
      <c r="C656" s="13"/>
      <c r="D656" s="13"/>
      <c r="E656" s="13"/>
      <c r="F656" s="5" t="s">
        <v>18</v>
      </c>
      <c r="G656" s="6">
        <f>SUM(H656:J656)</f>
        <v>0</v>
      </c>
      <c r="H656" s="6">
        <v>0</v>
      </c>
      <c r="I656" s="6">
        <v>0</v>
      </c>
      <c r="J656" s="6">
        <v>0</v>
      </c>
      <c r="K656" s="10"/>
      <c r="L656" s="11"/>
    </row>
    <row r="657" spans="1:12" ht="18.2" customHeight="1" x14ac:dyDescent="0.25">
      <c r="A657" s="12"/>
      <c r="B657" s="13"/>
      <c r="C657" s="13"/>
      <c r="D657" s="13"/>
      <c r="E657" s="13"/>
      <c r="F657" s="5" t="s">
        <v>19</v>
      </c>
      <c r="G657" s="6">
        <f>SUM(H657:J657)</f>
        <v>5513.0910000000003</v>
      </c>
      <c r="H657" s="6">
        <v>5403.3</v>
      </c>
      <c r="I657" s="6">
        <v>109.791</v>
      </c>
      <c r="J657" s="6">
        <v>0</v>
      </c>
      <c r="K657" s="10"/>
      <c r="L657" s="11"/>
    </row>
    <row r="658" spans="1:12" ht="18.2" customHeight="1" x14ac:dyDescent="0.25">
      <c r="A658" s="15" t="s">
        <v>217</v>
      </c>
      <c r="B658" s="15"/>
      <c r="C658" s="15"/>
      <c r="D658" s="15"/>
      <c r="E658" s="15"/>
      <c r="F658" s="11" t="s">
        <v>17</v>
      </c>
      <c r="G658" s="14">
        <f>SUM(G661:G662)</f>
        <v>29369.037540000001</v>
      </c>
      <c r="H658" s="14">
        <f>SUM(H663,H668,H673,H678,H683)</f>
        <v>27357.7</v>
      </c>
      <c r="I658" s="14">
        <f>SUM(I663,I668,I673,I678,I683)</f>
        <v>2011.33754</v>
      </c>
      <c r="J658" s="14">
        <f>SUM(J663,J668,J673,J678,J683)</f>
        <v>0</v>
      </c>
      <c r="K658" s="11" t="str">
        <f>IF(H662=0,"-","")</f>
        <v/>
      </c>
      <c r="L658" s="11" t="str">
        <f>IF(H662=0,"-","")</f>
        <v/>
      </c>
    </row>
    <row r="659" spans="1:12" ht="18.2" customHeight="1" x14ac:dyDescent="0.25">
      <c r="A659" s="15"/>
      <c r="B659" s="15"/>
      <c r="C659" s="15"/>
      <c r="D659" s="15"/>
      <c r="E659" s="15"/>
      <c r="F659" s="11"/>
      <c r="G659" s="14"/>
      <c r="H659" s="14"/>
      <c r="I659" s="14"/>
      <c r="J659" s="14"/>
      <c r="K659" s="11"/>
      <c r="L659" s="11"/>
    </row>
    <row r="660" spans="1:12" ht="18.2" customHeight="1" x14ac:dyDescent="0.25">
      <c r="A660" s="15"/>
      <c r="B660" s="15"/>
      <c r="C660" s="15"/>
      <c r="D660" s="15"/>
      <c r="E660" s="15"/>
      <c r="F660" s="11"/>
      <c r="G660" s="14"/>
      <c r="H660" s="14"/>
      <c r="I660" s="14"/>
      <c r="J660" s="14"/>
      <c r="K660" s="11"/>
      <c r="L660" s="11"/>
    </row>
    <row r="661" spans="1:12" ht="18.2" customHeight="1" x14ac:dyDescent="0.25">
      <c r="A661" s="15"/>
      <c r="B661" s="15"/>
      <c r="C661" s="15"/>
      <c r="D661" s="15"/>
      <c r="E661" s="15"/>
      <c r="F661" s="5" t="s">
        <v>18</v>
      </c>
      <c r="G661" s="6">
        <f>SUM(H661:J661)</f>
        <v>0</v>
      </c>
      <c r="H661" s="6">
        <f t="shared" ref="H661:J662" si="24">SUM(H666,H671,H676,H681,H686)</f>
        <v>0</v>
      </c>
      <c r="I661" s="6">
        <f t="shared" si="24"/>
        <v>0</v>
      </c>
      <c r="J661" s="6">
        <f t="shared" si="24"/>
        <v>0</v>
      </c>
      <c r="K661" s="11"/>
      <c r="L661" s="11"/>
    </row>
    <row r="662" spans="1:12" ht="18.2" customHeight="1" x14ac:dyDescent="0.25">
      <c r="A662" s="15"/>
      <c r="B662" s="15"/>
      <c r="C662" s="15"/>
      <c r="D662" s="15"/>
      <c r="E662" s="15"/>
      <c r="F662" s="5" t="s">
        <v>19</v>
      </c>
      <c r="G662" s="6">
        <f>SUM(H662:J662)</f>
        <v>29369.037540000001</v>
      </c>
      <c r="H662" s="6">
        <f t="shared" si="24"/>
        <v>27357.7</v>
      </c>
      <c r="I662" s="6">
        <f t="shared" si="24"/>
        <v>2011.33754</v>
      </c>
      <c r="J662" s="6">
        <f t="shared" si="24"/>
        <v>0</v>
      </c>
      <c r="K662" s="11"/>
      <c r="L662" s="11"/>
    </row>
    <row r="663" spans="1:12" ht="18.2" customHeight="1" x14ac:dyDescent="0.25">
      <c r="A663" s="12">
        <v>1</v>
      </c>
      <c r="B663" s="13" t="s">
        <v>153</v>
      </c>
      <c r="C663" s="13" t="s">
        <v>154</v>
      </c>
      <c r="D663" s="13" t="s">
        <v>22</v>
      </c>
      <c r="E663" s="13" t="s">
        <v>23</v>
      </c>
      <c r="F663" s="11" t="s">
        <v>17</v>
      </c>
      <c r="G663" s="14">
        <f>SUM(G666:G667)</f>
        <v>3322.5655200000001</v>
      </c>
      <c r="H663" s="14">
        <f>SUM(H666:H667)</f>
        <v>2768.9</v>
      </c>
      <c r="I663" s="14">
        <f>SUM(I666:I667)</f>
        <v>553.66552000000001</v>
      </c>
      <c r="J663" s="14">
        <f>SUM(J666:J667)</f>
        <v>0</v>
      </c>
      <c r="K663" s="10">
        <v>72865.789999999994</v>
      </c>
      <c r="L663" s="11">
        <v>8</v>
      </c>
    </row>
    <row r="664" spans="1:12" ht="18.2" customHeight="1" x14ac:dyDescent="0.25">
      <c r="A664" s="12"/>
      <c r="B664" s="13"/>
      <c r="C664" s="13"/>
      <c r="D664" s="13"/>
      <c r="E664" s="13"/>
      <c r="F664" s="11"/>
      <c r="G664" s="14"/>
      <c r="H664" s="14"/>
      <c r="I664" s="14"/>
      <c r="J664" s="14"/>
      <c r="K664" s="10"/>
      <c r="L664" s="11"/>
    </row>
    <row r="665" spans="1:12" ht="18.2" customHeight="1" x14ac:dyDescent="0.25">
      <c r="A665" s="12"/>
      <c r="B665" s="13"/>
      <c r="C665" s="13"/>
      <c r="D665" s="13"/>
      <c r="E665" s="13"/>
      <c r="F665" s="11"/>
      <c r="G665" s="14"/>
      <c r="H665" s="14"/>
      <c r="I665" s="14"/>
      <c r="J665" s="14"/>
      <c r="K665" s="10"/>
      <c r="L665" s="11"/>
    </row>
    <row r="666" spans="1:12" ht="18.2" customHeight="1" x14ac:dyDescent="0.25">
      <c r="A666" s="12"/>
      <c r="B666" s="13"/>
      <c r="C666" s="13"/>
      <c r="D666" s="13"/>
      <c r="E666" s="13"/>
      <c r="F666" s="5" t="s">
        <v>18</v>
      </c>
      <c r="G666" s="6">
        <f>SUM(H666:J666)</f>
        <v>0</v>
      </c>
      <c r="H666" s="6">
        <v>0</v>
      </c>
      <c r="I666" s="6">
        <v>0</v>
      </c>
      <c r="J666" s="6">
        <v>0</v>
      </c>
      <c r="K666" s="10"/>
      <c r="L666" s="11"/>
    </row>
    <row r="667" spans="1:12" ht="18.2" customHeight="1" x14ac:dyDescent="0.25">
      <c r="A667" s="12"/>
      <c r="B667" s="13"/>
      <c r="C667" s="13"/>
      <c r="D667" s="13"/>
      <c r="E667" s="13"/>
      <c r="F667" s="5" t="s">
        <v>19</v>
      </c>
      <c r="G667" s="6">
        <f>SUM(H667:J667)</f>
        <v>3322.5655200000001</v>
      </c>
      <c r="H667" s="6">
        <v>2768.9</v>
      </c>
      <c r="I667" s="6">
        <v>553.66552000000001</v>
      </c>
      <c r="J667" s="6">
        <v>0</v>
      </c>
      <c r="K667" s="10"/>
      <c r="L667" s="11"/>
    </row>
    <row r="668" spans="1:12" ht="18.2" customHeight="1" x14ac:dyDescent="0.25">
      <c r="A668" s="12">
        <v>2</v>
      </c>
      <c r="B668" s="13" t="s">
        <v>153</v>
      </c>
      <c r="C668" s="13" t="s">
        <v>155</v>
      </c>
      <c r="D668" s="13" t="s">
        <v>22</v>
      </c>
      <c r="E668" s="13" t="s">
        <v>23</v>
      </c>
      <c r="F668" s="11" t="s">
        <v>17</v>
      </c>
      <c r="G668" s="14">
        <f>SUM(G671:G672)</f>
        <v>2325.6859800000002</v>
      </c>
      <c r="H668" s="14">
        <f>SUM(H671:H672)</f>
        <v>2279.4</v>
      </c>
      <c r="I668" s="14">
        <f>SUM(I671:I672)</f>
        <v>46.285980000000002</v>
      </c>
      <c r="J668" s="14">
        <f>SUM(J671:J672)</f>
        <v>0</v>
      </c>
      <c r="K668" s="10">
        <v>113970</v>
      </c>
      <c r="L668" s="11">
        <v>26</v>
      </c>
    </row>
    <row r="669" spans="1:12" ht="18.2" customHeight="1" x14ac:dyDescent="0.25">
      <c r="A669" s="12"/>
      <c r="B669" s="13"/>
      <c r="C669" s="13"/>
      <c r="D669" s="13"/>
      <c r="E669" s="13"/>
      <c r="F669" s="11"/>
      <c r="G669" s="14"/>
      <c r="H669" s="14"/>
      <c r="I669" s="14"/>
      <c r="J669" s="14"/>
      <c r="K669" s="10"/>
      <c r="L669" s="11"/>
    </row>
    <row r="670" spans="1:12" ht="18.2" customHeight="1" x14ac:dyDescent="0.25">
      <c r="A670" s="12"/>
      <c r="B670" s="13"/>
      <c r="C670" s="13"/>
      <c r="D670" s="13"/>
      <c r="E670" s="13"/>
      <c r="F670" s="11"/>
      <c r="G670" s="14"/>
      <c r="H670" s="14"/>
      <c r="I670" s="14"/>
      <c r="J670" s="14"/>
      <c r="K670" s="10"/>
      <c r="L670" s="11"/>
    </row>
    <row r="671" spans="1:12" ht="18.2" customHeight="1" x14ac:dyDescent="0.25">
      <c r="A671" s="12"/>
      <c r="B671" s="13"/>
      <c r="C671" s="13"/>
      <c r="D671" s="13"/>
      <c r="E671" s="13"/>
      <c r="F671" s="5" t="s">
        <v>18</v>
      </c>
      <c r="G671" s="6">
        <f>SUM(H671:J671)</f>
        <v>0</v>
      </c>
      <c r="H671" s="6">
        <v>0</v>
      </c>
      <c r="I671" s="6">
        <v>0</v>
      </c>
      <c r="J671" s="6">
        <v>0</v>
      </c>
      <c r="K671" s="10"/>
      <c r="L671" s="11"/>
    </row>
    <row r="672" spans="1:12" ht="18.2" customHeight="1" x14ac:dyDescent="0.25">
      <c r="A672" s="12"/>
      <c r="B672" s="13"/>
      <c r="C672" s="13"/>
      <c r="D672" s="13"/>
      <c r="E672" s="13"/>
      <c r="F672" s="5" t="s">
        <v>19</v>
      </c>
      <c r="G672" s="6">
        <f>SUM(H672:J672)</f>
        <v>2325.6859800000002</v>
      </c>
      <c r="H672" s="6">
        <v>2279.4</v>
      </c>
      <c r="I672" s="6">
        <v>46.285980000000002</v>
      </c>
      <c r="J672" s="6">
        <v>0</v>
      </c>
      <c r="K672" s="10"/>
      <c r="L672" s="11"/>
    </row>
    <row r="673" spans="1:12" ht="18.2" customHeight="1" x14ac:dyDescent="0.25">
      <c r="A673" s="12">
        <v>3</v>
      </c>
      <c r="B673" s="13" t="s">
        <v>153</v>
      </c>
      <c r="C673" s="13" t="s">
        <v>156</v>
      </c>
      <c r="D673" s="13" t="s">
        <v>22</v>
      </c>
      <c r="E673" s="13" t="s">
        <v>23</v>
      </c>
      <c r="F673" s="11" t="s">
        <v>17</v>
      </c>
      <c r="G673" s="14">
        <f>SUM(G676:G677)</f>
        <v>2316.5684999999999</v>
      </c>
      <c r="H673" s="14">
        <f>SUM(H676:H677)</f>
        <v>1844.5</v>
      </c>
      <c r="I673" s="14">
        <f>SUM(I676:I677)</f>
        <v>472.06849999999997</v>
      </c>
      <c r="J673" s="14">
        <f>SUM(J676:J677)</f>
        <v>0</v>
      </c>
      <c r="K673" s="10">
        <v>115281.25</v>
      </c>
      <c r="L673" s="11">
        <v>27</v>
      </c>
    </row>
    <row r="674" spans="1:12" ht="18.2" customHeight="1" x14ac:dyDescent="0.25">
      <c r="A674" s="12"/>
      <c r="B674" s="13"/>
      <c r="C674" s="13"/>
      <c r="D674" s="13"/>
      <c r="E674" s="13"/>
      <c r="F674" s="11"/>
      <c r="G674" s="14"/>
      <c r="H674" s="14"/>
      <c r="I674" s="14"/>
      <c r="J674" s="14"/>
      <c r="K674" s="10"/>
      <c r="L674" s="11"/>
    </row>
    <row r="675" spans="1:12" ht="18.2" customHeight="1" x14ac:dyDescent="0.25">
      <c r="A675" s="12"/>
      <c r="B675" s="13"/>
      <c r="C675" s="13"/>
      <c r="D675" s="13"/>
      <c r="E675" s="13"/>
      <c r="F675" s="11"/>
      <c r="G675" s="14"/>
      <c r="H675" s="14"/>
      <c r="I675" s="14"/>
      <c r="J675" s="14"/>
      <c r="K675" s="10"/>
      <c r="L675" s="11"/>
    </row>
    <row r="676" spans="1:12" ht="18.2" customHeight="1" x14ac:dyDescent="0.25">
      <c r="A676" s="12"/>
      <c r="B676" s="13"/>
      <c r="C676" s="13"/>
      <c r="D676" s="13"/>
      <c r="E676" s="13"/>
      <c r="F676" s="5" t="s">
        <v>18</v>
      </c>
      <c r="G676" s="6">
        <f>SUM(H676:J676)</f>
        <v>0</v>
      </c>
      <c r="H676" s="6">
        <v>0</v>
      </c>
      <c r="I676" s="6">
        <v>0</v>
      </c>
      <c r="J676" s="6">
        <v>0</v>
      </c>
      <c r="K676" s="10"/>
      <c r="L676" s="11"/>
    </row>
    <row r="677" spans="1:12" ht="18.2" customHeight="1" x14ac:dyDescent="0.25">
      <c r="A677" s="12"/>
      <c r="B677" s="13"/>
      <c r="C677" s="13"/>
      <c r="D677" s="13"/>
      <c r="E677" s="13"/>
      <c r="F677" s="5" t="s">
        <v>19</v>
      </c>
      <c r="G677" s="6">
        <f>SUM(H677:J677)</f>
        <v>2316.5684999999999</v>
      </c>
      <c r="H677" s="6">
        <v>1844.5</v>
      </c>
      <c r="I677" s="6">
        <v>472.06849999999997</v>
      </c>
      <c r="J677" s="6">
        <v>0</v>
      </c>
      <c r="K677" s="10"/>
      <c r="L677" s="11"/>
    </row>
    <row r="678" spans="1:12" ht="18.2" customHeight="1" x14ac:dyDescent="0.25">
      <c r="A678" s="12">
        <v>4</v>
      </c>
      <c r="B678" s="13" t="s">
        <v>153</v>
      </c>
      <c r="C678" s="13" t="s">
        <v>157</v>
      </c>
      <c r="D678" s="13" t="s">
        <v>22</v>
      </c>
      <c r="E678" s="13" t="s">
        <v>23</v>
      </c>
      <c r="F678" s="11" t="s">
        <v>17</v>
      </c>
      <c r="G678" s="14">
        <f>SUM(G681:G682)</f>
        <v>3318.3475800000001</v>
      </c>
      <c r="H678" s="14">
        <f>SUM(H681:H682)</f>
        <v>2739</v>
      </c>
      <c r="I678" s="14">
        <f>SUM(I681:I682)</f>
        <v>579.34757999999999</v>
      </c>
      <c r="J678" s="14">
        <f>SUM(J681:J682)</f>
        <v>0</v>
      </c>
      <c r="K678" s="10">
        <v>97821.43</v>
      </c>
      <c r="L678" s="11">
        <v>20</v>
      </c>
    </row>
    <row r="679" spans="1:12" ht="18.2" customHeight="1" x14ac:dyDescent="0.25">
      <c r="A679" s="12"/>
      <c r="B679" s="13"/>
      <c r="C679" s="13"/>
      <c r="D679" s="13"/>
      <c r="E679" s="13"/>
      <c r="F679" s="11"/>
      <c r="G679" s="14"/>
      <c r="H679" s="14"/>
      <c r="I679" s="14"/>
      <c r="J679" s="14"/>
      <c r="K679" s="10"/>
      <c r="L679" s="11"/>
    </row>
    <row r="680" spans="1:12" ht="18.2" customHeight="1" x14ac:dyDescent="0.25">
      <c r="A680" s="12"/>
      <c r="B680" s="13"/>
      <c r="C680" s="13"/>
      <c r="D680" s="13"/>
      <c r="E680" s="13"/>
      <c r="F680" s="11"/>
      <c r="G680" s="14"/>
      <c r="H680" s="14"/>
      <c r="I680" s="14"/>
      <c r="J680" s="14"/>
      <c r="K680" s="10"/>
      <c r="L680" s="11"/>
    </row>
    <row r="681" spans="1:12" ht="18.2" customHeight="1" x14ac:dyDescent="0.25">
      <c r="A681" s="12"/>
      <c r="B681" s="13"/>
      <c r="C681" s="13"/>
      <c r="D681" s="13"/>
      <c r="E681" s="13"/>
      <c r="F681" s="5" t="s">
        <v>18</v>
      </c>
      <c r="G681" s="6">
        <f>SUM(H681:J681)</f>
        <v>0</v>
      </c>
      <c r="H681" s="6">
        <v>0</v>
      </c>
      <c r="I681" s="6">
        <v>0</v>
      </c>
      <c r="J681" s="6">
        <v>0</v>
      </c>
      <c r="K681" s="10"/>
      <c r="L681" s="11"/>
    </row>
    <row r="682" spans="1:12" ht="18.2" customHeight="1" x14ac:dyDescent="0.25">
      <c r="A682" s="12"/>
      <c r="B682" s="13"/>
      <c r="C682" s="13"/>
      <c r="D682" s="13"/>
      <c r="E682" s="13"/>
      <c r="F682" s="5" t="s">
        <v>19</v>
      </c>
      <c r="G682" s="6">
        <f>SUM(H682:J682)</f>
        <v>3318.3475800000001</v>
      </c>
      <c r="H682" s="6">
        <v>2739</v>
      </c>
      <c r="I682" s="6">
        <v>579.34757999999999</v>
      </c>
      <c r="J682" s="6">
        <v>0</v>
      </c>
      <c r="K682" s="10"/>
      <c r="L682" s="11"/>
    </row>
    <row r="683" spans="1:12" ht="18.2" customHeight="1" x14ac:dyDescent="0.25">
      <c r="A683" s="12">
        <v>5</v>
      </c>
      <c r="B683" s="13" t="s">
        <v>153</v>
      </c>
      <c r="C683" s="13" t="s">
        <v>158</v>
      </c>
      <c r="D683" s="13" t="s">
        <v>22</v>
      </c>
      <c r="E683" s="13" t="s">
        <v>23</v>
      </c>
      <c r="F683" s="11" t="s">
        <v>17</v>
      </c>
      <c r="G683" s="14">
        <f>SUM(G686:G687)</f>
        <v>18085.86996</v>
      </c>
      <c r="H683" s="14">
        <f>SUM(H686:H687)</f>
        <v>17725.900000000001</v>
      </c>
      <c r="I683" s="14">
        <f>SUM(I686:I687)</f>
        <v>359.96996000000001</v>
      </c>
      <c r="J683" s="14">
        <f>SUM(J686:J687)</f>
        <v>0</v>
      </c>
      <c r="K683" s="10">
        <v>161144.54999999999</v>
      </c>
      <c r="L683" s="11">
        <v>38</v>
      </c>
    </row>
    <row r="684" spans="1:12" ht="18.2" customHeight="1" x14ac:dyDescent="0.25">
      <c r="A684" s="12"/>
      <c r="B684" s="13"/>
      <c r="C684" s="13"/>
      <c r="D684" s="13"/>
      <c r="E684" s="13"/>
      <c r="F684" s="11"/>
      <c r="G684" s="14"/>
      <c r="H684" s="14"/>
      <c r="I684" s="14"/>
      <c r="J684" s="14"/>
      <c r="K684" s="10"/>
      <c r="L684" s="11"/>
    </row>
    <row r="685" spans="1:12" ht="18.2" customHeight="1" x14ac:dyDescent="0.25">
      <c r="A685" s="12"/>
      <c r="B685" s="13"/>
      <c r="C685" s="13"/>
      <c r="D685" s="13"/>
      <c r="E685" s="13"/>
      <c r="F685" s="11"/>
      <c r="G685" s="14"/>
      <c r="H685" s="14"/>
      <c r="I685" s="14"/>
      <c r="J685" s="14"/>
      <c r="K685" s="10"/>
      <c r="L685" s="11"/>
    </row>
    <row r="686" spans="1:12" ht="18.2" customHeight="1" x14ac:dyDescent="0.25">
      <c r="A686" s="12"/>
      <c r="B686" s="13"/>
      <c r="C686" s="13"/>
      <c r="D686" s="13"/>
      <c r="E686" s="13"/>
      <c r="F686" s="5" t="s">
        <v>18</v>
      </c>
      <c r="G686" s="6">
        <f>SUM(H686:J686)</f>
        <v>0</v>
      </c>
      <c r="H686" s="6">
        <v>0</v>
      </c>
      <c r="I686" s="6">
        <v>0</v>
      </c>
      <c r="J686" s="6">
        <v>0</v>
      </c>
      <c r="K686" s="10"/>
      <c r="L686" s="11"/>
    </row>
    <row r="687" spans="1:12" ht="18.2" customHeight="1" x14ac:dyDescent="0.25">
      <c r="A687" s="12"/>
      <c r="B687" s="13"/>
      <c r="C687" s="13"/>
      <c r="D687" s="13"/>
      <c r="E687" s="13"/>
      <c r="F687" s="5" t="s">
        <v>19</v>
      </c>
      <c r="G687" s="6">
        <f>SUM(H687:J687)</f>
        <v>18085.86996</v>
      </c>
      <c r="H687" s="6">
        <v>17725.900000000001</v>
      </c>
      <c r="I687" s="6">
        <v>359.96996000000001</v>
      </c>
      <c r="J687" s="6">
        <v>0</v>
      </c>
      <c r="K687" s="10"/>
      <c r="L687" s="11"/>
    </row>
    <row r="688" spans="1:12" ht="18.2" customHeight="1" x14ac:dyDescent="0.25">
      <c r="A688" s="15" t="s">
        <v>218</v>
      </c>
      <c r="B688" s="15"/>
      <c r="C688" s="15"/>
      <c r="D688" s="15"/>
      <c r="E688" s="15"/>
      <c r="F688" s="11" t="s">
        <v>17</v>
      </c>
      <c r="G688" s="14">
        <f>SUM(G691:G692)</f>
        <v>75631.738459999993</v>
      </c>
      <c r="H688" s="14">
        <f>SUM(H693,H698,H703,H708,H713,H718,H723,H728)</f>
        <v>48588.659639999998</v>
      </c>
      <c r="I688" s="14">
        <f>SUM(I693,I698,I703,I708,I713,I718,I723,I728)</f>
        <v>27043.078820000002</v>
      </c>
      <c r="J688" s="14">
        <f>SUM(J693,J698,J703,J708,J713,J718,J723,J728)</f>
        <v>0</v>
      </c>
      <c r="K688" s="11" t="str">
        <f>IF(H692=0,"-","")</f>
        <v/>
      </c>
      <c r="L688" s="11" t="str">
        <f>IF(H692=0,"-","")</f>
        <v/>
      </c>
    </row>
    <row r="689" spans="1:12" ht="18.2" customHeight="1" x14ac:dyDescent="0.25">
      <c r="A689" s="15"/>
      <c r="B689" s="15"/>
      <c r="C689" s="15"/>
      <c r="D689" s="15"/>
      <c r="E689" s="15"/>
      <c r="F689" s="11"/>
      <c r="G689" s="14"/>
      <c r="H689" s="14"/>
      <c r="I689" s="14"/>
      <c r="J689" s="14"/>
      <c r="K689" s="11"/>
      <c r="L689" s="11"/>
    </row>
    <row r="690" spans="1:12" ht="18.2" customHeight="1" x14ac:dyDescent="0.25">
      <c r="A690" s="15"/>
      <c r="B690" s="15"/>
      <c r="C690" s="15"/>
      <c r="D690" s="15"/>
      <c r="E690" s="15"/>
      <c r="F690" s="11"/>
      <c r="G690" s="14"/>
      <c r="H690" s="14"/>
      <c r="I690" s="14"/>
      <c r="J690" s="14"/>
      <c r="K690" s="11"/>
      <c r="L690" s="11"/>
    </row>
    <row r="691" spans="1:12" ht="18.2" customHeight="1" x14ac:dyDescent="0.25">
      <c r="A691" s="15"/>
      <c r="B691" s="15"/>
      <c r="C691" s="15"/>
      <c r="D691" s="15"/>
      <c r="E691" s="15"/>
      <c r="F691" s="5" t="s">
        <v>18</v>
      </c>
      <c r="G691" s="6">
        <f>SUM(H691:J691)</f>
        <v>0</v>
      </c>
      <c r="H691" s="6">
        <f t="shared" ref="H691:J692" si="25">SUM(H696,H701,H706,H711,H716,H721,H726,H731)</f>
        <v>0</v>
      </c>
      <c r="I691" s="6">
        <f t="shared" si="25"/>
        <v>0</v>
      </c>
      <c r="J691" s="6">
        <f t="shared" si="25"/>
        <v>0</v>
      </c>
      <c r="K691" s="11"/>
      <c r="L691" s="11"/>
    </row>
    <row r="692" spans="1:12" ht="18.2" customHeight="1" x14ac:dyDescent="0.25">
      <c r="A692" s="15"/>
      <c r="B692" s="15"/>
      <c r="C692" s="15"/>
      <c r="D692" s="15"/>
      <c r="E692" s="15"/>
      <c r="F692" s="5" t="s">
        <v>19</v>
      </c>
      <c r="G692" s="6">
        <f>SUM(H692:J692)</f>
        <v>75631.738459999993</v>
      </c>
      <c r="H692" s="6">
        <f t="shared" si="25"/>
        <v>48588.659639999998</v>
      </c>
      <c r="I692" s="6">
        <f t="shared" si="25"/>
        <v>27043.078820000002</v>
      </c>
      <c r="J692" s="6">
        <f t="shared" si="25"/>
        <v>0</v>
      </c>
      <c r="K692" s="11"/>
      <c r="L692" s="11"/>
    </row>
    <row r="693" spans="1:12" ht="18.2" customHeight="1" x14ac:dyDescent="0.25">
      <c r="A693" s="12">
        <v>1</v>
      </c>
      <c r="B693" s="13" t="s">
        <v>159</v>
      </c>
      <c r="C693" s="13" t="s">
        <v>160</v>
      </c>
      <c r="D693" s="13" t="s">
        <v>22</v>
      </c>
      <c r="E693" s="13" t="s">
        <v>28</v>
      </c>
      <c r="F693" s="11" t="s">
        <v>17</v>
      </c>
      <c r="G693" s="14">
        <f>SUM(G696:G697)</f>
        <v>3849.6</v>
      </c>
      <c r="H693" s="14">
        <f>SUM(H696:H697)</f>
        <v>3772.9899099999998</v>
      </c>
      <c r="I693" s="14">
        <f>SUM(I696:I697)</f>
        <v>76.61009</v>
      </c>
      <c r="J693" s="14">
        <f>SUM(J696:J697)</f>
        <v>0</v>
      </c>
      <c r="K693" s="10">
        <v>171499.54</v>
      </c>
      <c r="L693" s="11">
        <v>40</v>
      </c>
    </row>
    <row r="694" spans="1:12" ht="18.2" customHeight="1" x14ac:dyDescent="0.25">
      <c r="A694" s="12"/>
      <c r="B694" s="13"/>
      <c r="C694" s="13"/>
      <c r="D694" s="13"/>
      <c r="E694" s="13"/>
      <c r="F694" s="11"/>
      <c r="G694" s="14"/>
      <c r="H694" s="14"/>
      <c r="I694" s="14"/>
      <c r="J694" s="14"/>
      <c r="K694" s="10"/>
      <c r="L694" s="11"/>
    </row>
    <row r="695" spans="1:12" ht="18.2" customHeight="1" x14ac:dyDescent="0.25">
      <c r="A695" s="12"/>
      <c r="B695" s="13"/>
      <c r="C695" s="13"/>
      <c r="D695" s="13"/>
      <c r="E695" s="13"/>
      <c r="F695" s="11"/>
      <c r="G695" s="14"/>
      <c r="H695" s="14"/>
      <c r="I695" s="14"/>
      <c r="J695" s="14"/>
      <c r="K695" s="10"/>
      <c r="L695" s="11"/>
    </row>
    <row r="696" spans="1:12" ht="18.2" customHeight="1" x14ac:dyDescent="0.25">
      <c r="A696" s="12"/>
      <c r="B696" s="13"/>
      <c r="C696" s="13"/>
      <c r="D696" s="13"/>
      <c r="E696" s="13"/>
      <c r="F696" s="5" t="s">
        <v>18</v>
      </c>
      <c r="G696" s="6">
        <f>SUM(H696:J696)</f>
        <v>0</v>
      </c>
      <c r="H696" s="6">
        <v>0</v>
      </c>
      <c r="I696" s="6">
        <v>0</v>
      </c>
      <c r="J696" s="6">
        <v>0</v>
      </c>
      <c r="K696" s="10"/>
      <c r="L696" s="11"/>
    </row>
    <row r="697" spans="1:12" ht="18.2" customHeight="1" x14ac:dyDescent="0.25">
      <c r="A697" s="12"/>
      <c r="B697" s="13"/>
      <c r="C697" s="13"/>
      <c r="D697" s="13"/>
      <c r="E697" s="13"/>
      <c r="F697" s="5" t="s">
        <v>19</v>
      </c>
      <c r="G697" s="6">
        <f>SUM(H697:J697)</f>
        <v>3849.6</v>
      </c>
      <c r="H697" s="6">
        <v>3772.9899099999998</v>
      </c>
      <c r="I697" s="6">
        <v>76.61009</v>
      </c>
      <c r="J697" s="6">
        <v>0</v>
      </c>
      <c r="K697" s="10"/>
      <c r="L697" s="11"/>
    </row>
    <row r="698" spans="1:12" ht="18.2" customHeight="1" x14ac:dyDescent="0.25">
      <c r="A698" s="12">
        <v>2</v>
      </c>
      <c r="B698" s="13" t="s">
        <v>159</v>
      </c>
      <c r="C698" s="13" t="s">
        <v>161</v>
      </c>
      <c r="D698" s="13" t="s">
        <v>22</v>
      </c>
      <c r="E698" s="13" t="s">
        <v>23</v>
      </c>
      <c r="F698" s="11" t="s">
        <v>17</v>
      </c>
      <c r="G698" s="14">
        <f>SUM(G701:G702)</f>
        <v>1140.0851</v>
      </c>
      <c r="H698" s="14">
        <f>SUM(H701:H702)</f>
        <v>1100.5999999999999</v>
      </c>
      <c r="I698" s="14">
        <f>SUM(I701:I702)</f>
        <v>39.485100000000003</v>
      </c>
      <c r="J698" s="14">
        <f>SUM(J701:J702)</f>
        <v>0</v>
      </c>
      <c r="K698" s="10">
        <v>34393.75</v>
      </c>
      <c r="L698" s="11">
        <v>2</v>
      </c>
    </row>
    <row r="699" spans="1:12" ht="18.2" customHeight="1" x14ac:dyDescent="0.25">
      <c r="A699" s="12"/>
      <c r="B699" s="13"/>
      <c r="C699" s="13"/>
      <c r="D699" s="13"/>
      <c r="E699" s="13"/>
      <c r="F699" s="11"/>
      <c r="G699" s="14"/>
      <c r="H699" s="14"/>
      <c r="I699" s="14"/>
      <c r="J699" s="14"/>
      <c r="K699" s="10"/>
      <c r="L699" s="11"/>
    </row>
    <row r="700" spans="1:12" ht="18.2" customHeight="1" x14ac:dyDescent="0.25">
      <c r="A700" s="12"/>
      <c r="B700" s="13"/>
      <c r="C700" s="13"/>
      <c r="D700" s="13"/>
      <c r="E700" s="13"/>
      <c r="F700" s="11"/>
      <c r="G700" s="14"/>
      <c r="H700" s="14"/>
      <c r="I700" s="14"/>
      <c r="J700" s="14"/>
      <c r="K700" s="10"/>
      <c r="L700" s="11"/>
    </row>
    <row r="701" spans="1:12" ht="18.2" customHeight="1" x14ac:dyDescent="0.25">
      <c r="A701" s="12"/>
      <c r="B701" s="13"/>
      <c r="C701" s="13"/>
      <c r="D701" s="13"/>
      <c r="E701" s="13"/>
      <c r="F701" s="5" t="s">
        <v>18</v>
      </c>
      <c r="G701" s="6">
        <f>SUM(H701:J701)</f>
        <v>0</v>
      </c>
      <c r="H701" s="6">
        <v>0</v>
      </c>
      <c r="I701" s="6">
        <v>0</v>
      </c>
      <c r="J701" s="6">
        <v>0</v>
      </c>
      <c r="K701" s="10"/>
      <c r="L701" s="11"/>
    </row>
    <row r="702" spans="1:12" ht="18.2" customHeight="1" x14ac:dyDescent="0.25">
      <c r="A702" s="12"/>
      <c r="B702" s="13"/>
      <c r="C702" s="13"/>
      <c r="D702" s="13"/>
      <c r="E702" s="13"/>
      <c r="F702" s="5" t="s">
        <v>19</v>
      </c>
      <c r="G702" s="6">
        <f>SUM(H702:J702)</f>
        <v>1140.0851</v>
      </c>
      <c r="H702" s="6">
        <v>1100.5999999999999</v>
      </c>
      <c r="I702" s="6">
        <v>39.485100000000003</v>
      </c>
      <c r="J702" s="6">
        <v>0</v>
      </c>
      <c r="K702" s="10"/>
      <c r="L702" s="11"/>
    </row>
    <row r="703" spans="1:12" ht="18.2" customHeight="1" x14ac:dyDescent="0.25">
      <c r="A703" s="12">
        <v>3</v>
      </c>
      <c r="B703" s="13" t="s">
        <v>159</v>
      </c>
      <c r="C703" s="13" t="s">
        <v>162</v>
      </c>
      <c r="D703" s="13" t="s">
        <v>22</v>
      </c>
      <c r="E703" s="13" t="s">
        <v>23</v>
      </c>
      <c r="F703" s="11" t="s">
        <v>17</v>
      </c>
      <c r="G703" s="14">
        <f>SUM(G706:G707)</f>
        <v>3562.6803199999999</v>
      </c>
      <c r="H703" s="14">
        <f>SUM(H706:H707)</f>
        <v>3491.6699100000001</v>
      </c>
      <c r="I703" s="14">
        <f>SUM(I706:I707)</f>
        <v>71.010409999999993</v>
      </c>
      <c r="J703" s="14">
        <f>SUM(J706:J707)</f>
        <v>0</v>
      </c>
      <c r="K703" s="10">
        <v>174583.5</v>
      </c>
      <c r="L703" s="11">
        <v>41</v>
      </c>
    </row>
    <row r="704" spans="1:12" ht="18.2" customHeight="1" x14ac:dyDescent="0.25">
      <c r="A704" s="12"/>
      <c r="B704" s="13"/>
      <c r="C704" s="13"/>
      <c r="D704" s="13"/>
      <c r="E704" s="13"/>
      <c r="F704" s="11"/>
      <c r="G704" s="14"/>
      <c r="H704" s="14"/>
      <c r="I704" s="14"/>
      <c r="J704" s="14"/>
      <c r="K704" s="10"/>
      <c r="L704" s="11"/>
    </row>
    <row r="705" spans="1:12" ht="18.2" customHeight="1" x14ac:dyDescent="0.25">
      <c r="A705" s="12"/>
      <c r="B705" s="13"/>
      <c r="C705" s="13"/>
      <c r="D705" s="13"/>
      <c r="E705" s="13"/>
      <c r="F705" s="11"/>
      <c r="G705" s="14"/>
      <c r="H705" s="14"/>
      <c r="I705" s="14"/>
      <c r="J705" s="14"/>
      <c r="K705" s="10"/>
      <c r="L705" s="11"/>
    </row>
    <row r="706" spans="1:12" ht="18.2" customHeight="1" x14ac:dyDescent="0.25">
      <c r="A706" s="12"/>
      <c r="B706" s="13"/>
      <c r="C706" s="13"/>
      <c r="D706" s="13"/>
      <c r="E706" s="13"/>
      <c r="F706" s="5" t="s">
        <v>18</v>
      </c>
      <c r="G706" s="6">
        <f>SUM(H706:J706)</f>
        <v>0</v>
      </c>
      <c r="H706" s="6">
        <v>0</v>
      </c>
      <c r="I706" s="6">
        <v>0</v>
      </c>
      <c r="J706" s="6">
        <v>0</v>
      </c>
      <c r="K706" s="10"/>
      <c r="L706" s="11"/>
    </row>
    <row r="707" spans="1:12" ht="18.2" customHeight="1" x14ac:dyDescent="0.25">
      <c r="A707" s="12"/>
      <c r="B707" s="13"/>
      <c r="C707" s="13"/>
      <c r="D707" s="13"/>
      <c r="E707" s="13"/>
      <c r="F707" s="5" t="s">
        <v>19</v>
      </c>
      <c r="G707" s="6">
        <f>SUM(H707:J707)</f>
        <v>3562.6803199999999</v>
      </c>
      <c r="H707" s="6">
        <v>3491.6699100000001</v>
      </c>
      <c r="I707" s="6">
        <v>71.010409999999993</v>
      </c>
      <c r="J707" s="6">
        <v>0</v>
      </c>
      <c r="K707" s="10"/>
      <c r="L707" s="11"/>
    </row>
    <row r="708" spans="1:12" ht="18.2" customHeight="1" x14ac:dyDescent="0.25">
      <c r="A708" s="12">
        <v>4</v>
      </c>
      <c r="B708" s="13" t="s">
        <v>159</v>
      </c>
      <c r="C708" s="13" t="s">
        <v>163</v>
      </c>
      <c r="D708" s="13" t="s">
        <v>22</v>
      </c>
      <c r="E708" s="13" t="s">
        <v>23</v>
      </c>
      <c r="F708" s="11" t="s">
        <v>17</v>
      </c>
      <c r="G708" s="14">
        <f>SUM(G711:G712)</f>
        <v>4350.5328</v>
      </c>
      <c r="H708" s="14">
        <f>SUM(H711:H712)</f>
        <v>4263.8999999999996</v>
      </c>
      <c r="I708" s="14">
        <f>SUM(I711:I712)</f>
        <v>86.632800000000003</v>
      </c>
      <c r="J708" s="14">
        <f>SUM(J711:J712)</f>
        <v>0</v>
      </c>
      <c r="K708" s="10">
        <v>426390</v>
      </c>
      <c r="L708" s="11">
        <v>94</v>
      </c>
    </row>
    <row r="709" spans="1:12" ht="18.2" customHeight="1" x14ac:dyDescent="0.25">
      <c r="A709" s="12"/>
      <c r="B709" s="13"/>
      <c r="C709" s="13"/>
      <c r="D709" s="13"/>
      <c r="E709" s="13"/>
      <c r="F709" s="11"/>
      <c r="G709" s="14"/>
      <c r="H709" s="14"/>
      <c r="I709" s="14"/>
      <c r="J709" s="14"/>
      <c r="K709" s="10"/>
      <c r="L709" s="11"/>
    </row>
    <row r="710" spans="1:12" ht="18.2" customHeight="1" x14ac:dyDescent="0.25">
      <c r="A710" s="12"/>
      <c r="B710" s="13"/>
      <c r="C710" s="13"/>
      <c r="D710" s="13"/>
      <c r="E710" s="13"/>
      <c r="F710" s="11"/>
      <c r="G710" s="14"/>
      <c r="H710" s="14"/>
      <c r="I710" s="14"/>
      <c r="J710" s="14"/>
      <c r="K710" s="10"/>
      <c r="L710" s="11"/>
    </row>
    <row r="711" spans="1:12" ht="18.2" customHeight="1" x14ac:dyDescent="0.25">
      <c r="A711" s="12"/>
      <c r="B711" s="13"/>
      <c r="C711" s="13"/>
      <c r="D711" s="13"/>
      <c r="E711" s="13"/>
      <c r="F711" s="5" t="s">
        <v>18</v>
      </c>
      <c r="G711" s="6">
        <f>SUM(H711:J711)</f>
        <v>0</v>
      </c>
      <c r="H711" s="6">
        <v>0</v>
      </c>
      <c r="I711" s="6">
        <v>0</v>
      </c>
      <c r="J711" s="6">
        <v>0</v>
      </c>
      <c r="K711" s="10"/>
      <c r="L711" s="11"/>
    </row>
    <row r="712" spans="1:12" ht="18.2" customHeight="1" x14ac:dyDescent="0.25">
      <c r="A712" s="12"/>
      <c r="B712" s="13"/>
      <c r="C712" s="13"/>
      <c r="D712" s="13"/>
      <c r="E712" s="13"/>
      <c r="F712" s="5" t="s">
        <v>19</v>
      </c>
      <c r="G712" s="6">
        <f>SUM(H712:J712)</f>
        <v>4350.5328</v>
      </c>
      <c r="H712" s="6">
        <v>4263.8999999999996</v>
      </c>
      <c r="I712" s="6">
        <v>86.632800000000003</v>
      </c>
      <c r="J712" s="6">
        <v>0</v>
      </c>
      <c r="K712" s="10"/>
      <c r="L712" s="11"/>
    </row>
    <row r="713" spans="1:12" ht="18.2" customHeight="1" x14ac:dyDescent="0.25">
      <c r="A713" s="12">
        <v>5</v>
      </c>
      <c r="B713" s="13" t="s">
        <v>159</v>
      </c>
      <c r="C713" s="13" t="s">
        <v>164</v>
      </c>
      <c r="D713" s="13" t="s">
        <v>22</v>
      </c>
      <c r="E713" s="13" t="s">
        <v>28</v>
      </c>
      <c r="F713" s="11" t="s">
        <v>17</v>
      </c>
      <c r="G713" s="14">
        <f>SUM(G716:G717)</f>
        <v>7762.0979100000004</v>
      </c>
      <c r="H713" s="14">
        <f>SUM(H716:H717)</f>
        <v>7607.49982</v>
      </c>
      <c r="I713" s="14">
        <f>SUM(I716:I717)</f>
        <v>154.59809000000001</v>
      </c>
      <c r="J713" s="14">
        <f>SUM(J716:J717)</f>
        <v>0</v>
      </c>
      <c r="K713" s="10">
        <v>845277.76</v>
      </c>
      <c r="L713" s="11">
        <v>127</v>
      </c>
    </row>
    <row r="714" spans="1:12" ht="18.2" customHeight="1" x14ac:dyDescent="0.25">
      <c r="A714" s="12"/>
      <c r="B714" s="13"/>
      <c r="C714" s="13"/>
      <c r="D714" s="13"/>
      <c r="E714" s="13"/>
      <c r="F714" s="11"/>
      <c r="G714" s="14"/>
      <c r="H714" s="14"/>
      <c r="I714" s="14"/>
      <c r="J714" s="14"/>
      <c r="K714" s="10"/>
      <c r="L714" s="11"/>
    </row>
    <row r="715" spans="1:12" ht="18.2" customHeight="1" x14ac:dyDescent="0.25">
      <c r="A715" s="12"/>
      <c r="B715" s="13"/>
      <c r="C715" s="13"/>
      <c r="D715" s="13"/>
      <c r="E715" s="13"/>
      <c r="F715" s="11"/>
      <c r="G715" s="14"/>
      <c r="H715" s="14"/>
      <c r="I715" s="14"/>
      <c r="J715" s="14"/>
      <c r="K715" s="10"/>
      <c r="L715" s="11"/>
    </row>
    <row r="716" spans="1:12" ht="18.2" customHeight="1" x14ac:dyDescent="0.25">
      <c r="A716" s="12"/>
      <c r="B716" s="13"/>
      <c r="C716" s="13"/>
      <c r="D716" s="13"/>
      <c r="E716" s="13"/>
      <c r="F716" s="5" t="s">
        <v>18</v>
      </c>
      <c r="G716" s="6">
        <f>SUM(H716:J716)</f>
        <v>0</v>
      </c>
      <c r="H716" s="6">
        <v>0</v>
      </c>
      <c r="I716" s="6">
        <v>0</v>
      </c>
      <c r="J716" s="6">
        <v>0</v>
      </c>
      <c r="K716" s="10"/>
      <c r="L716" s="11"/>
    </row>
    <row r="717" spans="1:12" ht="18.2" customHeight="1" x14ac:dyDescent="0.25">
      <c r="A717" s="12"/>
      <c r="B717" s="13"/>
      <c r="C717" s="13"/>
      <c r="D717" s="13"/>
      <c r="E717" s="13"/>
      <c r="F717" s="5" t="s">
        <v>19</v>
      </c>
      <c r="G717" s="6">
        <f>SUM(H717:J717)</f>
        <v>7762.0979100000004</v>
      </c>
      <c r="H717" s="6">
        <v>7607.49982</v>
      </c>
      <c r="I717" s="6">
        <v>154.59809000000001</v>
      </c>
      <c r="J717" s="6">
        <v>0</v>
      </c>
      <c r="K717" s="10"/>
      <c r="L717" s="11"/>
    </row>
    <row r="718" spans="1:12" ht="18.2" customHeight="1" x14ac:dyDescent="0.25">
      <c r="A718" s="12">
        <v>6</v>
      </c>
      <c r="B718" s="13" t="s">
        <v>159</v>
      </c>
      <c r="C718" s="13" t="s">
        <v>165</v>
      </c>
      <c r="D718" s="13" t="s">
        <v>22</v>
      </c>
      <c r="E718" s="13" t="s">
        <v>28</v>
      </c>
      <c r="F718" s="11" t="s">
        <v>17</v>
      </c>
      <c r="G718" s="14">
        <f>SUM(G721:G722)</f>
        <v>13123.1394</v>
      </c>
      <c r="H718" s="14">
        <f>SUM(H721:H722)</f>
        <v>0</v>
      </c>
      <c r="I718" s="14">
        <f>SUM(I721:I722)</f>
        <v>13123.1394</v>
      </c>
      <c r="J718" s="14">
        <f>SUM(J721:J722)</f>
        <v>0</v>
      </c>
      <c r="K718" s="10" t="s">
        <v>31</v>
      </c>
      <c r="L718" s="11" t="s">
        <v>31</v>
      </c>
    </row>
    <row r="719" spans="1:12" ht="18.2" customHeight="1" x14ac:dyDescent="0.25">
      <c r="A719" s="12"/>
      <c r="B719" s="13"/>
      <c r="C719" s="13"/>
      <c r="D719" s="13"/>
      <c r="E719" s="13"/>
      <c r="F719" s="11"/>
      <c r="G719" s="14"/>
      <c r="H719" s="14"/>
      <c r="I719" s="14"/>
      <c r="J719" s="14"/>
      <c r="K719" s="10"/>
      <c r="L719" s="11"/>
    </row>
    <row r="720" spans="1:12" ht="18.2" customHeight="1" x14ac:dyDescent="0.25">
      <c r="A720" s="12"/>
      <c r="B720" s="13"/>
      <c r="C720" s="13"/>
      <c r="D720" s="13"/>
      <c r="E720" s="13"/>
      <c r="F720" s="11"/>
      <c r="G720" s="14"/>
      <c r="H720" s="14"/>
      <c r="I720" s="14"/>
      <c r="J720" s="14"/>
      <c r="K720" s="10"/>
      <c r="L720" s="11"/>
    </row>
    <row r="721" spans="1:12" ht="18.2" customHeight="1" x14ac:dyDescent="0.25">
      <c r="A721" s="12"/>
      <c r="B721" s="13"/>
      <c r="C721" s="13"/>
      <c r="D721" s="13"/>
      <c r="E721" s="13"/>
      <c r="F721" s="5" t="s">
        <v>18</v>
      </c>
      <c r="G721" s="6">
        <f>SUM(H721:J721)</f>
        <v>0</v>
      </c>
      <c r="H721" s="6">
        <v>0</v>
      </c>
      <c r="I721" s="6">
        <v>0</v>
      </c>
      <c r="J721" s="6">
        <v>0</v>
      </c>
      <c r="K721" s="10"/>
      <c r="L721" s="11"/>
    </row>
    <row r="722" spans="1:12" ht="18.2" customHeight="1" x14ac:dyDescent="0.25">
      <c r="A722" s="12"/>
      <c r="B722" s="13"/>
      <c r="C722" s="13"/>
      <c r="D722" s="13"/>
      <c r="E722" s="13"/>
      <c r="F722" s="5" t="s">
        <v>19</v>
      </c>
      <c r="G722" s="6">
        <f>SUM(H722:J722)</f>
        <v>13123.1394</v>
      </c>
      <c r="H722" s="6">
        <v>0</v>
      </c>
      <c r="I722" s="6">
        <v>13123.1394</v>
      </c>
      <c r="J722" s="6">
        <v>0</v>
      </c>
      <c r="K722" s="10"/>
      <c r="L722" s="11"/>
    </row>
    <row r="723" spans="1:12" ht="18.2" customHeight="1" x14ac:dyDescent="0.25">
      <c r="A723" s="12">
        <v>7</v>
      </c>
      <c r="B723" s="13" t="s">
        <v>159</v>
      </c>
      <c r="C723" s="13" t="s">
        <v>166</v>
      </c>
      <c r="D723" s="13" t="s">
        <v>22</v>
      </c>
      <c r="E723" s="13" t="s">
        <v>28</v>
      </c>
      <c r="F723" s="11" t="s">
        <v>17</v>
      </c>
      <c r="G723" s="14">
        <f>SUM(G726:G727)</f>
        <v>28927.757399999999</v>
      </c>
      <c r="H723" s="14">
        <f>SUM(H726:H727)</f>
        <v>28352</v>
      </c>
      <c r="I723" s="14">
        <f>SUM(I726:I727)</f>
        <v>575.75739999999996</v>
      </c>
      <c r="J723" s="14">
        <f>SUM(J726:J727)</f>
        <v>0</v>
      </c>
      <c r="K723" s="10">
        <v>146901.54999999999</v>
      </c>
      <c r="L723" s="11">
        <v>35</v>
      </c>
    </row>
    <row r="724" spans="1:12" ht="18.2" customHeight="1" x14ac:dyDescent="0.25">
      <c r="A724" s="12"/>
      <c r="B724" s="13"/>
      <c r="C724" s="13"/>
      <c r="D724" s="13"/>
      <c r="E724" s="13"/>
      <c r="F724" s="11"/>
      <c r="G724" s="14"/>
      <c r="H724" s="14"/>
      <c r="I724" s="14"/>
      <c r="J724" s="14"/>
      <c r="K724" s="10"/>
      <c r="L724" s="11"/>
    </row>
    <row r="725" spans="1:12" ht="18.2" customHeight="1" x14ac:dyDescent="0.25">
      <c r="A725" s="12"/>
      <c r="B725" s="13"/>
      <c r="C725" s="13"/>
      <c r="D725" s="13"/>
      <c r="E725" s="13"/>
      <c r="F725" s="11"/>
      <c r="G725" s="14"/>
      <c r="H725" s="14"/>
      <c r="I725" s="14"/>
      <c r="J725" s="14"/>
      <c r="K725" s="10"/>
      <c r="L725" s="11"/>
    </row>
    <row r="726" spans="1:12" ht="18.2" customHeight="1" x14ac:dyDescent="0.25">
      <c r="A726" s="12"/>
      <c r="B726" s="13"/>
      <c r="C726" s="13"/>
      <c r="D726" s="13"/>
      <c r="E726" s="13"/>
      <c r="F726" s="5" t="s">
        <v>18</v>
      </c>
      <c r="G726" s="6">
        <f>SUM(H726:J726)</f>
        <v>0</v>
      </c>
      <c r="H726" s="6">
        <v>0</v>
      </c>
      <c r="I726" s="6">
        <v>0</v>
      </c>
      <c r="J726" s="6">
        <v>0</v>
      </c>
      <c r="K726" s="10"/>
      <c r="L726" s="11"/>
    </row>
    <row r="727" spans="1:12" ht="18.2" customHeight="1" x14ac:dyDescent="0.25">
      <c r="A727" s="12"/>
      <c r="B727" s="13"/>
      <c r="C727" s="13"/>
      <c r="D727" s="13"/>
      <c r="E727" s="13"/>
      <c r="F727" s="5" t="s">
        <v>19</v>
      </c>
      <c r="G727" s="6">
        <f>SUM(H727:J727)</f>
        <v>28927.757399999999</v>
      </c>
      <c r="H727" s="6">
        <v>28352</v>
      </c>
      <c r="I727" s="6">
        <v>575.75739999999996</v>
      </c>
      <c r="J727" s="6">
        <v>0</v>
      </c>
      <c r="K727" s="10"/>
      <c r="L727" s="11"/>
    </row>
    <row r="728" spans="1:12" ht="18.2" customHeight="1" x14ac:dyDescent="0.25">
      <c r="A728" s="12">
        <v>8</v>
      </c>
      <c r="B728" s="13" t="s">
        <v>159</v>
      </c>
      <c r="C728" s="13" t="s">
        <v>167</v>
      </c>
      <c r="D728" s="13" t="s">
        <v>22</v>
      </c>
      <c r="E728" s="13" t="s">
        <v>28</v>
      </c>
      <c r="F728" s="11" t="s">
        <v>17</v>
      </c>
      <c r="G728" s="14">
        <f>SUM(G731:G732)</f>
        <v>12915.845530000001</v>
      </c>
      <c r="H728" s="14">
        <f>SUM(H731:H732)</f>
        <v>0</v>
      </c>
      <c r="I728" s="14">
        <f>SUM(I731:I732)</f>
        <v>12915.845530000001</v>
      </c>
      <c r="J728" s="14">
        <f>SUM(J731:J732)</f>
        <v>0</v>
      </c>
      <c r="K728" s="10" t="s">
        <v>31</v>
      </c>
      <c r="L728" s="11" t="s">
        <v>31</v>
      </c>
    </row>
    <row r="729" spans="1:12" ht="18.2" customHeight="1" x14ac:dyDescent="0.25">
      <c r="A729" s="12"/>
      <c r="B729" s="13"/>
      <c r="C729" s="13"/>
      <c r="D729" s="13"/>
      <c r="E729" s="13"/>
      <c r="F729" s="11"/>
      <c r="G729" s="14"/>
      <c r="H729" s="14"/>
      <c r="I729" s="14"/>
      <c r="J729" s="14"/>
      <c r="K729" s="10"/>
      <c r="L729" s="11"/>
    </row>
    <row r="730" spans="1:12" ht="18.2" customHeight="1" x14ac:dyDescent="0.25">
      <c r="A730" s="12"/>
      <c r="B730" s="13"/>
      <c r="C730" s="13"/>
      <c r="D730" s="13"/>
      <c r="E730" s="13"/>
      <c r="F730" s="11"/>
      <c r="G730" s="14"/>
      <c r="H730" s="14"/>
      <c r="I730" s="14"/>
      <c r="J730" s="14"/>
      <c r="K730" s="10"/>
      <c r="L730" s="11"/>
    </row>
    <row r="731" spans="1:12" ht="18.2" customHeight="1" x14ac:dyDescent="0.25">
      <c r="A731" s="12"/>
      <c r="B731" s="13"/>
      <c r="C731" s="13"/>
      <c r="D731" s="13"/>
      <c r="E731" s="13"/>
      <c r="F731" s="5" t="s">
        <v>18</v>
      </c>
      <c r="G731" s="6">
        <f>SUM(H731:J731)</f>
        <v>0</v>
      </c>
      <c r="H731" s="6">
        <v>0</v>
      </c>
      <c r="I731" s="6">
        <v>0</v>
      </c>
      <c r="J731" s="6">
        <v>0</v>
      </c>
      <c r="K731" s="10"/>
      <c r="L731" s="11"/>
    </row>
    <row r="732" spans="1:12" ht="18.2" customHeight="1" x14ac:dyDescent="0.25">
      <c r="A732" s="12"/>
      <c r="B732" s="13"/>
      <c r="C732" s="13"/>
      <c r="D732" s="13"/>
      <c r="E732" s="13"/>
      <c r="F732" s="5" t="s">
        <v>19</v>
      </c>
      <c r="G732" s="6">
        <f>SUM(H732:J732)</f>
        <v>12915.845530000001</v>
      </c>
      <c r="H732" s="6">
        <v>0</v>
      </c>
      <c r="I732" s="6">
        <v>12915.845530000001</v>
      </c>
      <c r="J732" s="6">
        <v>0</v>
      </c>
      <c r="K732" s="10"/>
      <c r="L732" s="11"/>
    </row>
    <row r="733" spans="1:12" ht="18.2" customHeight="1" x14ac:dyDescent="0.25">
      <c r="A733" s="15" t="s">
        <v>219</v>
      </c>
      <c r="B733" s="15"/>
      <c r="C733" s="15"/>
      <c r="D733" s="15"/>
      <c r="E733" s="15"/>
      <c r="F733" s="11" t="s">
        <v>17</v>
      </c>
      <c r="G733" s="14">
        <f>SUM(G736:G737)</f>
        <v>38434.343809999998</v>
      </c>
      <c r="H733" s="14">
        <f>SUM(H738,H743,H748,H753,H758,H763)</f>
        <v>29597.643619999999</v>
      </c>
      <c r="I733" s="14">
        <f>SUM(I738,I743,I748,I753,I758,I763)</f>
        <v>8836.7001899999996</v>
      </c>
      <c r="J733" s="14">
        <f>SUM(J738,J743,J748,J753,J758,J763)</f>
        <v>0</v>
      </c>
      <c r="K733" s="11" t="str">
        <f>IF(H737=0,"-","")</f>
        <v/>
      </c>
      <c r="L733" s="11" t="str">
        <f>IF(H737=0,"-","")</f>
        <v/>
      </c>
    </row>
    <row r="734" spans="1:12" ht="18.2" customHeight="1" x14ac:dyDescent="0.25">
      <c r="A734" s="15"/>
      <c r="B734" s="15"/>
      <c r="C734" s="15"/>
      <c r="D734" s="15"/>
      <c r="E734" s="15"/>
      <c r="F734" s="11"/>
      <c r="G734" s="14"/>
      <c r="H734" s="14"/>
      <c r="I734" s="14"/>
      <c r="J734" s="14"/>
      <c r="K734" s="11"/>
      <c r="L734" s="11"/>
    </row>
    <row r="735" spans="1:12" ht="18.2" customHeight="1" x14ac:dyDescent="0.25">
      <c r="A735" s="15"/>
      <c r="B735" s="15"/>
      <c r="C735" s="15"/>
      <c r="D735" s="15"/>
      <c r="E735" s="15"/>
      <c r="F735" s="11"/>
      <c r="G735" s="14"/>
      <c r="H735" s="14"/>
      <c r="I735" s="14"/>
      <c r="J735" s="14"/>
      <c r="K735" s="11"/>
      <c r="L735" s="11"/>
    </row>
    <row r="736" spans="1:12" ht="18.2" customHeight="1" x14ac:dyDescent="0.25">
      <c r="A736" s="15"/>
      <c r="B736" s="15"/>
      <c r="C736" s="15"/>
      <c r="D736" s="15"/>
      <c r="E736" s="15"/>
      <c r="F736" s="5" t="s">
        <v>18</v>
      </c>
      <c r="G736" s="6">
        <f>SUM(H736:J736)</f>
        <v>0</v>
      </c>
      <c r="H736" s="6">
        <f t="shared" ref="H736:J737" si="26">SUM(H741,H746,H751,H756,H761,H766)</f>
        <v>0</v>
      </c>
      <c r="I736" s="6">
        <f t="shared" si="26"/>
        <v>0</v>
      </c>
      <c r="J736" s="6">
        <f t="shared" si="26"/>
        <v>0</v>
      </c>
      <c r="K736" s="11"/>
      <c r="L736" s="11"/>
    </row>
    <row r="737" spans="1:12" ht="18.2" customHeight="1" x14ac:dyDescent="0.25">
      <c r="A737" s="15"/>
      <c r="B737" s="15"/>
      <c r="C737" s="15"/>
      <c r="D737" s="15"/>
      <c r="E737" s="15"/>
      <c r="F737" s="5" t="s">
        <v>19</v>
      </c>
      <c r="G737" s="6">
        <f>SUM(H737:J737)</f>
        <v>38434.343809999998</v>
      </c>
      <c r="H737" s="6">
        <f t="shared" si="26"/>
        <v>29597.643619999999</v>
      </c>
      <c r="I737" s="6">
        <f t="shared" si="26"/>
        <v>8836.7001899999996</v>
      </c>
      <c r="J737" s="6">
        <f t="shared" si="26"/>
        <v>0</v>
      </c>
      <c r="K737" s="11"/>
      <c r="L737" s="11"/>
    </row>
    <row r="738" spans="1:12" ht="18.2" customHeight="1" x14ac:dyDescent="0.25">
      <c r="A738" s="12">
        <v>1</v>
      </c>
      <c r="B738" s="13" t="s">
        <v>168</v>
      </c>
      <c r="C738" s="13" t="s">
        <v>169</v>
      </c>
      <c r="D738" s="13" t="s">
        <v>22</v>
      </c>
      <c r="E738" s="13" t="s">
        <v>23</v>
      </c>
      <c r="F738" s="11" t="s">
        <v>17</v>
      </c>
      <c r="G738" s="14">
        <f>SUM(G741:G742)</f>
        <v>1869.53</v>
      </c>
      <c r="H738" s="14">
        <f>SUM(H741:H742)</f>
        <v>1832.3248699999999</v>
      </c>
      <c r="I738" s="14">
        <f>SUM(I741:I742)</f>
        <v>37.205129999999997</v>
      </c>
      <c r="J738" s="14">
        <f>SUM(J741:J742)</f>
        <v>0</v>
      </c>
      <c r="K738" s="10">
        <v>63183.62</v>
      </c>
      <c r="L738" s="11">
        <v>7</v>
      </c>
    </row>
    <row r="739" spans="1:12" ht="18.2" customHeight="1" x14ac:dyDescent="0.25">
      <c r="A739" s="12"/>
      <c r="B739" s="13"/>
      <c r="C739" s="13"/>
      <c r="D739" s="13"/>
      <c r="E739" s="13"/>
      <c r="F739" s="11"/>
      <c r="G739" s="14"/>
      <c r="H739" s="14"/>
      <c r="I739" s="14"/>
      <c r="J739" s="14"/>
      <c r="K739" s="10"/>
      <c r="L739" s="11"/>
    </row>
    <row r="740" spans="1:12" ht="18.2" customHeight="1" x14ac:dyDescent="0.25">
      <c r="A740" s="12"/>
      <c r="B740" s="13"/>
      <c r="C740" s="13"/>
      <c r="D740" s="13"/>
      <c r="E740" s="13"/>
      <c r="F740" s="11"/>
      <c r="G740" s="14"/>
      <c r="H740" s="14"/>
      <c r="I740" s="14"/>
      <c r="J740" s="14"/>
      <c r="K740" s="10"/>
      <c r="L740" s="11"/>
    </row>
    <row r="741" spans="1:12" ht="18.2" customHeight="1" x14ac:dyDescent="0.25">
      <c r="A741" s="12"/>
      <c r="B741" s="13"/>
      <c r="C741" s="13"/>
      <c r="D741" s="13"/>
      <c r="E741" s="13"/>
      <c r="F741" s="5" t="s">
        <v>18</v>
      </c>
      <c r="G741" s="6">
        <f>SUM(H741:J741)</f>
        <v>0</v>
      </c>
      <c r="H741" s="6">
        <v>0</v>
      </c>
      <c r="I741" s="6">
        <v>0</v>
      </c>
      <c r="J741" s="6">
        <v>0</v>
      </c>
      <c r="K741" s="10"/>
      <c r="L741" s="11"/>
    </row>
    <row r="742" spans="1:12" ht="18.2" customHeight="1" x14ac:dyDescent="0.25">
      <c r="A742" s="12"/>
      <c r="B742" s="13"/>
      <c r="C742" s="13"/>
      <c r="D742" s="13"/>
      <c r="E742" s="13"/>
      <c r="F742" s="5" t="s">
        <v>19</v>
      </c>
      <c r="G742" s="6">
        <f>SUM(H742:J742)</f>
        <v>1869.53</v>
      </c>
      <c r="H742" s="6">
        <v>1832.3248699999999</v>
      </c>
      <c r="I742" s="6">
        <v>37.205129999999997</v>
      </c>
      <c r="J742" s="6">
        <v>0</v>
      </c>
      <c r="K742" s="10"/>
      <c r="L742" s="11"/>
    </row>
    <row r="743" spans="1:12" ht="18.2" customHeight="1" x14ac:dyDescent="0.25">
      <c r="A743" s="12">
        <v>2</v>
      </c>
      <c r="B743" s="13" t="s">
        <v>168</v>
      </c>
      <c r="C743" s="13" t="s">
        <v>170</v>
      </c>
      <c r="D743" s="13" t="s">
        <v>22</v>
      </c>
      <c r="E743" s="13" t="s">
        <v>23</v>
      </c>
      <c r="F743" s="11" t="s">
        <v>17</v>
      </c>
      <c r="G743" s="14">
        <f>SUM(G746:G747)</f>
        <v>7427.3119699999997</v>
      </c>
      <c r="H743" s="14">
        <f>SUM(H746:H747)</f>
        <v>5604.4</v>
      </c>
      <c r="I743" s="14">
        <f>SUM(I746:I747)</f>
        <v>1822.9119700000001</v>
      </c>
      <c r="J743" s="14">
        <f>SUM(J746:J747)</f>
        <v>0</v>
      </c>
      <c r="K743" s="10">
        <v>350275</v>
      </c>
      <c r="L743" s="11">
        <v>80</v>
      </c>
    </row>
    <row r="744" spans="1:12" ht="18.2" customHeight="1" x14ac:dyDescent="0.25">
      <c r="A744" s="12"/>
      <c r="B744" s="13"/>
      <c r="C744" s="13"/>
      <c r="D744" s="13"/>
      <c r="E744" s="13"/>
      <c r="F744" s="11"/>
      <c r="G744" s="14"/>
      <c r="H744" s="14"/>
      <c r="I744" s="14"/>
      <c r="J744" s="14"/>
      <c r="K744" s="10"/>
      <c r="L744" s="11"/>
    </row>
    <row r="745" spans="1:12" ht="18.2" customHeight="1" x14ac:dyDescent="0.25">
      <c r="A745" s="12"/>
      <c r="B745" s="13"/>
      <c r="C745" s="13"/>
      <c r="D745" s="13"/>
      <c r="E745" s="13"/>
      <c r="F745" s="11"/>
      <c r="G745" s="14"/>
      <c r="H745" s="14"/>
      <c r="I745" s="14"/>
      <c r="J745" s="14"/>
      <c r="K745" s="10"/>
      <c r="L745" s="11"/>
    </row>
    <row r="746" spans="1:12" ht="18.2" customHeight="1" x14ac:dyDescent="0.25">
      <c r="A746" s="12"/>
      <c r="B746" s="13"/>
      <c r="C746" s="13"/>
      <c r="D746" s="13"/>
      <c r="E746" s="13"/>
      <c r="F746" s="5" t="s">
        <v>18</v>
      </c>
      <c r="G746" s="6">
        <f>SUM(H746:J746)</f>
        <v>0</v>
      </c>
      <c r="H746" s="6">
        <v>0</v>
      </c>
      <c r="I746" s="6">
        <v>0</v>
      </c>
      <c r="J746" s="6">
        <v>0</v>
      </c>
      <c r="K746" s="10"/>
      <c r="L746" s="11"/>
    </row>
    <row r="747" spans="1:12" ht="18.2" customHeight="1" x14ac:dyDescent="0.25">
      <c r="A747" s="12"/>
      <c r="B747" s="13"/>
      <c r="C747" s="13"/>
      <c r="D747" s="13"/>
      <c r="E747" s="13"/>
      <c r="F747" s="5" t="s">
        <v>19</v>
      </c>
      <c r="G747" s="6">
        <f>SUM(H747:J747)</f>
        <v>7427.3119699999997</v>
      </c>
      <c r="H747" s="6">
        <v>5604.4</v>
      </c>
      <c r="I747" s="6">
        <v>1822.9119700000001</v>
      </c>
      <c r="J747" s="6">
        <v>0</v>
      </c>
      <c r="K747" s="10"/>
      <c r="L747" s="11"/>
    </row>
    <row r="748" spans="1:12" ht="18.2" customHeight="1" x14ac:dyDescent="0.25">
      <c r="A748" s="12">
        <v>3</v>
      </c>
      <c r="B748" s="13" t="s">
        <v>168</v>
      </c>
      <c r="C748" s="13" t="s">
        <v>171</v>
      </c>
      <c r="D748" s="13" t="s">
        <v>22</v>
      </c>
      <c r="E748" s="13" t="s">
        <v>23</v>
      </c>
      <c r="F748" s="11" t="s">
        <v>17</v>
      </c>
      <c r="G748" s="14">
        <f>SUM(G751:G752)</f>
        <v>7536.9246499999999</v>
      </c>
      <c r="H748" s="14">
        <f>SUM(H751:H752)</f>
        <v>7386.8851999999997</v>
      </c>
      <c r="I748" s="14">
        <f>SUM(I751:I752)</f>
        <v>150.03944999999999</v>
      </c>
      <c r="J748" s="14">
        <f>SUM(J751:J752)</f>
        <v>0</v>
      </c>
      <c r="K748" s="10">
        <v>527634.66</v>
      </c>
      <c r="L748" s="11">
        <v>103</v>
      </c>
    </row>
    <row r="749" spans="1:12" ht="18.2" customHeight="1" x14ac:dyDescent="0.25">
      <c r="A749" s="12"/>
      <c r="B749" s="13"/>
      <c r="C749" s="13"/>
      <c r="D749" s="13"/>
      <c r="E749" s="13"/>
      <c r="F749" s="11"/>
      <c r="G749" s="14"/>
      <c r="H749" s="14"/>
      <c r="I749" s="14"/>
      <c r="J749" s="14"/>
      <c r="K749" s="10"/>
      <c r="L749" s="11"/>
    </row>
    <row r="750" spans="1:12" ht="18.2" customHeight="1" x14ac:dyDescent="0.25">
      <c r="A750" s="12"/>
      <c r="B750" s="13"/>
      <c r="C750" s="13"/>
      <c r="D750" s="13"/>
      <c r="E750" s="13"/>
      <c r="F750" s="11"/>
      <c r="G750" s="14"/>
      <c r="H750" s="14"/>
      <c r="I750" s="14"/>
      <c r="J750" s="14"/>
      <c r="K750" s="10"/>
      <c r="L750" s="11"/>
    </row>
    <row r="751" spans="1:12" ht="18.2" customHeight="1" x14ac:dyDescent="0.25">
      <c r="A751" s="12"/>
      <c r="B751" s="13"/>
      <c r="C751" s="13"/>
      <c r="D751" s="13"/>
      <c r="E751" s="13"/>
      <c r="F751" s="5" t="s">
        <v>18</v>
      </c>
      <c r="G751" s="6">
        <f>SUM(H751:J751)</f>
        <v>0</v>
      </c>
      <c r="H751" s="6">
        <v>0</v>
      </c>
      <c r="I751" s="6">
        <v>0</v>
      </c>
      <c r="J751" s="6">
        <v>0</v>
      </c>
      <c r="K751" s="10"/>
      <c r="L751" s="11"/>
    </row>
    <row r="752" spans="1:12" ht="18.2" customHeight="1" x14ac:dyDescent="0.25">
      <c r="A752" s="12"/>
      <c r="B752" s="13"/>
      <c r="C752" s="13"/>
      <c r="D752" s="13"/>
      <c r="E752" s="13"/>
      <c r="F752" s="5" t="s">
        <v>19</v>
      </c>
      <c r="G752" s="6">
        <f>SUM(H752:J752)</f>
        <v>7536.9246499999999</v>
      </c>
      <c r="H752" s="6">
        <v>7386.8851999999997</v>
      </c>
      <c r="I752" s="6">
        <v>150.03944999999999</v>
      </c>
      <c r="J752" s="6">
        <v>0</v>
      </c>
      <c r="K752" s="10"/>
      <c r="L752" s="11"/>
    </row>
    <row r="753" spans="1:12" ht="18.2" customHeight="1" x14ac:dyDescent="0.25">
      <c r="A753" s="12">
        <v>4</v>
      </c>
      <c r="B753" s="13" t="s">
        <v>168</v>
      </c>
      <c r="C753" s="13" t="s">
        <v>172</v>
      </c>
      <c r="D753" s="13" t="s">
        <v>22</v>
      </c>
      <c r="E753" s="13" t="s">
        <v>23</v>
      </c>
      <c r="F753" s="11" t="s">
        <v>17</v>
      </c>
      <c r="G753" s="14">
        <f>SUM(G756:G757)</f>
        <v>12668.775239999999</v>
      </c>
      <c r="H753" s="14">
        <f>SUM(H756:H757)</f>
        <v>12416.5767</v>
      </c>
      <c r="I753" s="14">
        <f>SUM(I756:I757)</f>
        <v>252.19854000000001</v>
      </c>
      <c r="J753" s="14">
        <f>SUM(J756:J757)</f>
        <v>0</v>
      </c>
      <c r="K753" s="10">
        <v>886898.34</v>
      </c>
      <c r="L753" s="11">
        <v>128</v>
      </c>
    </row>
    <row r="754" spans="1:12" ht="18.2" customHeight="1" x14ac:dyDescent="0.25">
      <c r="A754" s="12"/>
      <c r="B754" s="13"/>
      <c r="C754" s="13"/>
      <c r="D754" s="13"/>
      <c r="E754" s="13"/>
      <c r="F754" s="11"/>
      <c r="G754" s="14"/>
      <c r="H754" s="14"/>
      <c r="I754" s="14"/>
      <c r="J754" s="14"/>
      <c r="K754" s="10"/>
      <c r="L754" s="11"/>
    </row>
    <row r="755" spans="1:12" ht="18.2" customHeight="1" x14ac:dyDescent="0.25">
      <c r="A755" s="12"/>
      <c r="B755" s="13"/>
      <c r="C755" s="13"/>
      <c r="D755" s="13"/>
      <c r="E755" s="13"/>
      <c r="F755" s="11"/>
      <c r="G755" s="14"/>
      <c r="H755" s="14"/>
      <c r="I755" s="14"/>
      <c r="J755" s="14"/>
      <c r="K755" s="10"/>
      <c r="L755" s="11"/>
    </row>
    <row r="756" spans="1:12" ht="18.2" customHeight="1" x14ac:dyDescent="0.25">
      <c r="A756" s="12"/>
      <c r="B756" s="13"/>
      <c r="C756" s="13"/>
      <c r="D756" s="13"/>
      <c r="E756" s="13"/>
      <c r="F756" s="5" t="s">
        <v>18</v>
      </c>
      <c r="G756" s="6">
        <f>SUM(H756:J756)</f>
        <v>0</v>
      </c>
      <c r="H756" s="6">
        <v>0</v>
      </c>
      <c r="I756" s="6">
        <v>0</v>
      </c>
      <c r="J756" s="6">
        <v>0</v>
      </c>
      <c r="K756" s="10"/>
      <c r="L756" s="11"/>
    </row>
    <row r="757" spans="1:12" ht="25.5" customHeight="1" x14ac:dyDescent="0.25">
      <c r="A757" s="12"/>
      <c r="B757" s="13"/>
      <c r="C757" s="13"/>
      <c r="D757" s="13"/>
      <c r="E757" s="13"/>
      <c r="F757" s="5" t="s">
        <v>19</v>
      </c>
      <c r="G757" s="6">
        <f>SUM(H757:J757)</f>
        <v>12668.775239999999</v>
      </c>
      <c r="H757" s="6">
        <v>12416.5767</v>
      </c>
      <c r="I757" s="6">
        <v>252.19854000000001</v>
      </c>
      <c r="J757" s="6">
        <v>0</v>
      </c>
      <c r="K757" s="10"/>
      <c r="L757" s="11"/>
    </row>
    <row r="758" spans="1:12" ht="18.2" customHeight="1" x14ac:dyDescent="0.25">
      <c r="A758" s="12">
        <v>5</v>
      </c>
      <c r="B758" s="13" t="s">
        <v>168</v>
      </c>
      <c r="C758" s="13" t="s">
        <v>173</v>
      </c>
      <c r="D758" s="13" t="s">
        <v>22</v>
      </c>
      <c r="E758" s="13" t="s">
        <v>28</v>
      </c>
      <c r="F758" s="11" t="s">
        <v>17</v>
      </c>
      <c r="G758" s="14">
        <f>SUM(G761:G762)</f>
        <v>2405.3938800000001</v>
      </c>
      <c r="H758" s="14">
        <f>SUM(H761:H762)</f>
        <v>2357.45685</v>
      </c>
      <c r="I758" s="14">
        <f>SUM(I761:I762)</f>
        <v>47.93703</v>
      </c>
      <c r="J758" s="14">
        <f>SUM(J761:J762)</f>
        <v>0</v>
      </c>
      <c r="K758" s="10">
        <v>102498.12</v>
      </c>
      <c r="L758" s="11">
        <v>23</v>
      </c>
    </row>
    <row r="759" spans="1:12" ht="18.2" customHeight="1" x14ac:dyDescent="0.25">
      <c r="A759" s="12"/>
      <c r="B759" s="13"/>
      <c r="C759" s="13"/>
      <c r="D759" s="13"/>
      <c r="E759" s="13"/>
      <c r="F759" s="11"/>
      <c r="G759" s="14"/>
      <c r="H759" s="14"/>
      <c r="I759" s="14"/>
      <c r="J759" s="14"/>
      <c r="K759" s="10"/>
      <c r="L759" s="11"/>
    </row>
    <row r="760" spans="1:12" ht="18.2" customHeight="1" x14ac:dyDescent="0.25">
      <c r="A760" s="12"/>
      <c r="B760" s="13"/>
      <c r="C760" s="13"/>
      <c r="D760" s="13"/>
      <c r="E760" s="13"/>
      <c r="F760" s="11"/>
      <c r="G760" s="14"/>
      <c r="H760" s="14"/>
      <c r="I760" s="14"/>
      <c r="J760" s="14"/>
      <c r="K760" s="10"/>
      <c r="L760" s="11"/>
    </row>
    <row r="761" spans="1:12" ht="18.2" customHeight="1" x14ac:dyDescent="0.25">
      <c r="A761" s="12"/>
      <c r="B761" s="13"/>
      <c r="C761" s="13"/>
      <c r="D761" s="13"/>
      <c r="E761" s="13"/>
      <c r="F761" s="5" t="s">
        <v>18</v>
      </c>
      <c r="G761" s="6">
        <f>SUM(H761:J761)</f>
        <v>0</v>
      </c>
      <c r="H761" s="6">
        <v>0</v>
      </c>
      <c r="I761" s="6">
        <v>0</v>
      </c>
      <c r="J761" s="6">
        <v>0</v>
      </c>
      <c r="K761" s="10"/>
      <c r="L761" s="11"/>
    </row>
    <row r="762" spans="1:12" ht="18.2" customHeight="1" x14ac:dyDescent="0.25">
      <c r="A762" s="12"/>
      <c r="B762" s="13"/>
      <c r="C762" s="13"/>
      <c r="D762" s="13"/>
      <c r="E762" s="13"/>
      <c r="F762" s="5" t="s">
        <v>19</v>
      </c>
      <c r="G762" s="6">
        <f>SUM(H762:J762)</f>
        <v>2405.3938800000001</v>
      </c>
      <c r="H762" s="6">
        <v>2357.45685</v>
      </c>
      <c r="I762" s="6">
        <v>47.93703</v>
      </c>
      <c r="J762" s="6">
        <v>0</v>
      </c>
      <c r="K762" s="10"/>
      <c r="L762" s="11"/>
    </row>
    <row r="763" spans="1:12" ht="18.2" customHeight="1" x14ac:dyDescent="0.25">
      <c r="A763" s="12">
        <v>6</v>
      </c>
      <c r="B763" s="13" t="s">
        <v>168</v>
      </c>
      <c r="C763" s="13" t="s">
        <v>174</v>
      </c>
      <c r="D763" s="13" t="s">
        <v>22</v>
      </c>
      <c r="E763" s="13" t="s">
        <v>23</v>
      </c>
      <c r="F763" s="11" t="s">
        <v>17</v>
      </c>
      <c r="G763" s="14">
        <f>SUM(G766:G767)</f>
        <v>6526.4080700000004</v>
      </c>
      <c r="H763" s="14">
        <f>SUM(H766:H767)</f>
        <v>0</v>
      </c>
      <c r="I763" s="14">
        <f>SUM(I766:I767)</f>
        <v>6526.4080700000004</v>
      </c>
      <c r="J763" s="14">
        <f>SUM(J766:J767)</f>
        <v>0</v>
      </c>
      <c r="K763" s="10" t="s">
        <v>31</v>
      </c>
      <c r="L763" s="11" t="s">
        <v>31</v>
      </c>
    </row>
    <row r="764" spans="1:12" ht="18.2" customHeight="1" x14ac:dyDescent="0.25">
      <c r="A764" s="12"/>
      <c r="B764" s="13"/>
      <c r="C764" s="13"/>
      <c r="D764" s="13"/>
      <c r="E764" s="13"/>
      <c r="F764" s="11"/>
      <c r="G764" s="14"/>
      <c r="H764" s="14"/>
      <c r="I764" s="14"/>
      <c r="J764" s="14"/>
      <c r="K764" s="10"/>
      <c r="L764" s="11"/>
    </row>
    <row r="765" spans="1:12" ht="18.2" customHeight="1" x14ac:dyDescent="0.25">
      <c r="A765" s="12"/>
      <c r="B765" s="13"/>
      <c r="C765" s="13"/>
      <c r="D765" s="13"/>
      <c r="E765" s="13"/>
      <c r="F765" s="11"/>
      <c r="G765" s="14"/>
      <c r="H765" s="14"/>
      <c r="I765" s="14"/>
      <c r="J765" s="14"/>
      <c r="K765" s="10"/>
      <c r="L765" s="11"/>
    </row>
    <row r="766" spans="1:12" ht="18.2" customHeight="1" x14ac:dyDescent="0.25">
      <c r="A766" s="12"/>
      <c r="B766" s="13"/>
      <c r="C766" s="13"/>
      <c r="D766" s="13"/>
      <c r="E766" s="13"/>
      <c r="F766" s="5" t="s">
        <v>18</v>
      </c>
      <c r="G766" s="6">
        <f>SUM(H766:J766)</f>
        <v>0</v>
      </c>
      <c r="H766" s="6">
        <v>0</v>
      </c>
      <c r="I766" s="6">
        <v>0</v>
      </c>
      <c r="J766" s="6">
        <v>0</v>
      </c>
      <c r="K766" s="10"/>
      <c r="L766" s="11"/>
    </row>
    <row r="767" spans="1:12" ht="18.2" customHeight="1" x14ac:dyDescent="0.25">
      <c r="A767" s="12"/>
      <c r="B767" s="13"/>
      <c r="C767" s="13"/>
      <c r="D767" s="13"/>
      <c r="E767" s="13"/>
      <c r="F767" s="5" t="s">
        <v>19</v>
      </c>
      <c r="G767" s="6">
        <f>SUM(H767:J767)</f>
        <v>6526.4080700000004</v>
      </c>
      <c r="H767" s="6">
        <v>0</v>
      </c>
      <c r="I767" s="6">
        <v>6526.4080700000004</v>
      </c>
      <c r="J767" s="6">
        <v>0</v>
      </c>
      <c r="K767" s="10"/>
      <c r="L767" s="11"/>
    </row>
    <row r="768" spans="1:12" ht="18.2" customHeight="1" x14ac:dyDescent="0.25">
      <c r="A768" s="15" t="s">
        <v>220</v>
      </c>
      <c r="B768" s="15"/>
      <c r="C768" s="15"/>
      <c r="D768" s="15"/>
      <c r="E768" s="15"/>
      <c r="F768" s="11" t="s">
        <v>17</v>
      </c>
      <c r="G768" s="14">
        <f>SUM(G771:G772)</f>
        <v>24160.89977</v>
      </c>
      <c r="H768" s="14">
        <f>SUM(H773,H778)</f>
        <v>23680.079450000001</v>
      </c>
      <c r="I768" s="14">
        <f>SUM(I773,I778)</f>
        <v>480.82031999999998</v>
      </c>
      <c r="J768" s="14">
        <f>SUM(J773,J778)</f>
        <v>0</v>
      </c>
      <c r="K768" s="11" t="str">
        <f>IF(H772=0,"-","")</f>
        <v/>
      </c>
      <c r="L768" s="11" t="str">
        <f>IF(H772=0,"-","")</f>
        <v/>
      </c>
    </row>
    <row r="769" spans="1:12" ht="18.2" customHeight="1" x14ac:dyDescent="0.25">
      <c r="A769" s="15"/>
      <c r="B769" s="15"/>
      <c r="C769" s="15"/>
      <c r="D769" s="15"/>
      <c r="E769" s="15"/>
      <c r="F769" s="11"/>
      <c r="G769" s="14"/>
      <c r="H769" s="14"/>
      <c r="I769" s="14"/>
      <c r="J769" s="14"/>
      <c r="K769" s="11"/>
      <c r="L769" s="11"/>
    </row>
    <row r="770" spans="1:12" ht="18.2" customHeight="1" x14ac:dyDescent="0.25">
      <c r="A770" s="15"/>
      <c r="B770" s="15"/>
      <c r="C770" s="15"/>
      <c r="D770" s="15"/>
      <c r="E770" s="15"/>
      <c r="F770" s="11"/>
      <c r="G770" s="14"/>
      <c r="H770" s="14"/>
      <c r="I770" s="14"/>
      <c r="J770" s="14"/>
      <c r="K770" s="11"/>
      <c r="L770" s="11"/>
    </row>
    <row r="771" spans="1:12" ht="18.2" customHeight="1" x14ac:dyDescent="0.25">
      <c r="A771" s="15"/>
      <c r="B771" s="15"/>
      <c r="C771" s="15"/>
      <c r="D771" s="15"/>
      <c r="E771" s="15"/>
      <c r="F771" s="5" t="s">
        <v>18</v>
      </c>
      <c r="G771" s="6">
        <f>SUM(H771:J771)</f>
        <v>0</v>
      </c>
      <c r="H771" s="6">
        <f t="shared" ref="H771:J772" si="27">SUM(H776,H781)</f>
        <v>0</v>
      </c>
      <c r="I771" s="6">
        <f t="shared" si="27"/>
        <v>0</v>
      </c>
      <c r="J771" s="6">
        <f t="shared" si="27"/>
        <v>0</v>
      </c>
      <c r="K771" s="11"/>
      <c r="L771" s="11"/>
    </row>
    <row r="772" spans="1:12" ht="18.2" customHeight="1" x14ac:dyDescent="0.25">
      <c r="A772" s="15"/>
      <c r="B772" s="15"/>
      <c r="C772" s="15"/>
      <c r="D772" s="15"/>
      <c r="E772" s="15"/>
      <c r="F772" s="5" t="s">
        <v>19</v>
      </c>
      <c r="G772" s="6">
        <f>SUM(H772:J772)</f>
        <v>24160.89977</v>
      </c>
      <c r="H772" s="6">
        <f t="shared" si="27"/>
        <v>23680.079450000001</v>
      </c>
      <c r="I772" s="6">
        <f t="shared" si="27"/>
        <v>480.82031999999998</v>
      </c>
      <c r="J772" s="6">
        <f t="shared" si="27"/>
        <v>0</v>
      </c>
      <c r="K772" s="11"/>
      <c r="L772" s="11"/>
    </row>
    <row r="773" spans="1:12" ht="18.2" customHeight="1" x14ac:dyDescent="0.25">
      <c r="A773" s="12">
        <v>1</v>
      </c>
      <c r="B773" s="13" t="s">
        <v>175</v>
      </c>
      <c r="C773" s="13" t="s">
        <v>176</v>
      </c>
      <c r="D773" s="13" t="s">
        <v>22</v>
      </c>
      <c r="E773" s="13" t="s">
        <v>23</v>
      </c>
      <c r="F773" s="11" t="s">
        <v>17</v>
      </c>
      <c r="G773" s="14">
        <f>SUM(G776:G777)</f>
        <v>1353.96227</v>
      </c>
      <c r="H773" s="14">
        <f>SUM(H776:H777)</f>
        <v>1327</v>
      </c>
      <c r="I773" s="14">
        <f>SUM(I776:I777)</f>
        <v>26.96227</v>
      </c>
      <c r="J773" s="14">
        <f>SUM(J776:J777)</f>
        <v>0</v>
      </c>
      <c r="K773" s="10">
        <v>78058.820000000007</v>
      </c>
      <c r="L773" s="11">
        <v>9</v>
      </c>
    </row>
    <row r="774" spans="1:12" ht="18.2" customHeight="1" x14ac:dyDescent="0.25">
      <c r="A774" s="12"/>
      <c r="B774" s="13"/>
      <c r="C774" s="13"/>
      <c r="D774" s="13"/>
      <c r="E774" s="13"/>
      <c r="F774" s="11"/>
      <c r="G774" s="14"/>
      <c r="H774" s="14"/>
      <c r="I774" s="14"/>
      <c r="J774" s="14"/>
      <c r="K774" s="10"/>
      <c r="L774" s="11"/>
    </row>
    <row r="775" spans="1:12" ht="18.2" customHeight="1" x14ac:dyDescent="0.25">
      <c r="A775" s="12"/>
      <c r="B775" s="13"/>
      <c r="C775" s="13"/>
      <c r="D775" s="13"/>
      <c r="E775" s="13"/>
      <c r="F775" s="11"/>
      <c r="G775" s="14"/>
      <c r="H775" s="14"/>
      <c r="I775" s="14"/>
      <c r="J775" s="14"/>
      <c r="K775" s="10"/>
      <c r="L775" s="11"/>
    </row>
    <row r="776" spans="1:12" ht="18.2" customHeight="1" x14ac:dyDescent="0.25">
      <c r="A776" s="12"/>
      <c r="B776" s="13"/>
      <c r="C776" s="13"/>
      <c r="D776" s="13"/>
      <c r="E776" s="13"/>
      <c r="F776" s="5" t="s">
        <v>18</v>
      </c>
      <c r="G776" s="6">
        <f>SUM(H776:J776)</f>
        <v>0</v>
      </c>
      <c r="H776" s="6">
        <v>0</v>
      </c>
      <c r="I776" s="6">
        <v>0</v>
      </c>
      <c r="J776" s="6">
        <v>0</v>
      </c>
      <c r="K776" s="10"/>
      <c r="L776" s="11"/>
    </row>
    <row r="777" spans="1:12" ht="18.2" customHeight="1" x14ac:dyDescent="0.25">
      <c r="A777" s="12"/>
      <c r="B777" s="13"/>
      <c r="C777" s="13"/>
      <c r="D777" s="13"/>
      <c r="E777" s="13"/>
      <c r="F777" s="5" t="s">
        <v>19</v>
      </c>
      <c r="G777" s="6">
        <f>SUM(H777:J777)</f>
        <v>1353.96227</v>
      </c>
      <c r="H777" s="6">
        <v>1327</v>
      </c>
      <c r="I777" s="6">
        <v>26.96227</v>
      </c>
      <c r="J777" s="6">
        <v>0</v>
      </c>
      <c r="K777" s="10"/>
      <c r="L777" s="11"/>
    </row>
    <row r="778" spans="1:12" ht="18.2" customHeight="1" x14ac:dyDescent="0.25">
      <c r="A778" s="12">
        <v>2</v>
      </c>
      <c r="B778" s="13" t="s">
        <v>175</v>
      </c>
      <c r="C778" s="13" t="s">
        <v>177</v>
      </c>
      <c r="D778" s="13" t="s">
        <v>22</v>
      </c>
      <c r="E778" s="13" t="s">
        <v>23</v>
      </c>
      <c r="F778" s="11" t="s">
        <v>17</v>
      </c>
      <c r="G778" s="14">
        <f>SUM(G781:G782)</f>
        <v>22806.9375</v>
      </c>
      <c r="H778" s="14">
        <f>SUM(H781:H782)</f>
        <v>22353.079450000001</v>
      </c>
      <c r="I778" s="14">
        <f>SUM(I781:I782)</f>
        <v>453.85804999999999</v>
      </c>
      <c r="J778" s="14">
        <f>SUM(J781:J782)</f>
        <v>0</v>
      </c>
      <c r="K778" s="10">
        <v>456185.29</v>
      </c>
      <c r="L778" s="11">
        <v>96</v>
      </c>
    </row>
    <row r="779" spans="1:12" ht="18.2" customHeight="1" x14ac:dyDescent="0.25">
      <c r="A779" s="12"/>
      <c r="B779" s="13"/>
      <c r="C779" s="13"/>
      <c r="D779" s="13"/>
      <c r="E779" s="13"/>
      <c r="F779" s="11"/>
      <c r="G779" s="14"/>
      <c r="H779" s="14"/>
      <c r="I779" s="14"/>
      <c r="J779" s="14"/>
      <c r="K779" s="10"/>
      <c r="L779" s="11"/>
    </row>
    <row r="780" spans="1:12" ht="18.2" customHeight="1" x14ac:dyDescent="0.25">
      <c r="A780" s="12"/>
      <c r="B780" s="13"/>
      <c r="C780" s="13"/>
      <c r="D780" s="13"/>
      <c r="E780" s="13"/>
      <c r="F780" s="11"/>
      <c r="G780" s="14"/>
      <c r="H780" s="14"/>
      <c r="I780" s="14"/>
      <c r="J780" s="14"/>
      <c r="K780" s="10"/>
      <c r="L780" s="11"/>
    </row>
    <row r="781" spans="1:12" ht="18.2" customHeight="1" x14ac:dyDescent="0.25">
      <c r="A781" s="12"/>
      <c r="B781" s="13"/>
      <c r="C781" s="13"/>
      <c r="D781" s="13"/>
      <c r="E781" s="13"/>
      <c r="F781" s="5" t="s">
        <v>18</v>
      </c>
      <c r="G781" s="6">
        <f>SUM(H781:J781)</f>
        <v>0</v>
      </c>
      <c r="H781" s="6">
        <v>0</v>
      </c>
      <c r="I781" s="6">
        <v>0</v>
      </c>
      <c r="J781" s="6">
        <v>0</v>
      </c>
      <c r="K781" s="10"/>
      <c r="L781" s="11"/>
    </row>
    <row r="782" spans="1:12" ht="18.2" customHeight="1" x14ac:dyDescent="0.25">
      <c r="A782" s="12"/>
      <c r="B782" s="13"/>
      <c r="C782" s="13"/>
      <c r="D782" s="13"/>
      <c r="E782" s="13"/>
      <c r="F782" s="5" t="s">
        <v>19</v>
      </c>
      <c r="G782" s="6">
        <f>SUM(H782:J782)</f>
        <v>22806.9375</v>
      </c>
      <c r="H782" s="6">
        <v>22353.079450000001</v>
      </c>
      <c r="I782" s="6">
        <v>453.85804999999999</v>
      </c>
      <c r="J782" s="6">
        <v>0</v>
      </c>
      <c r="K782" s="10"/>
      <c r="L782" s="11"/>
    </row>
    <row r="783" spans="1:12" ht="18.2" customHeight="1" x14ac:dyDescent="0.25">
      <c r="A783" s="15" t="s">
        <v>221</v>
      </c>
      <c r="B783" s="15"/>
      <c r="C783" s="15"/>
      <c r="D783" s="15"/>
      <c r="E783" s="15"/>
      <c r="F783" s="11" t="s">
        <v>17</v>
      </c>
      <c r="G783" s="14">
        <f>SUM(G786:G787)</f>
        <v>65275.256159999997</v>
      </c>
      <c r="H783" s="14">
        <f>SUM(H788,H793,H798,H803,H808)</f>
        <v>30891.371810000004</v>
      </c>
      <c r="I783" s="14">
        <f>SUM(I788,I793,I798,I803,I808)</f>
        <v>34383.884349999993</v>
      </c>
      <c r="J783" s="14">
        <f>SUM(J788,J793,J798,J803,J808)</f>
        <v>0</v>
      </c>
      <c r="K783" s="11" t="str">
        <f>IF(H787=0,"-","")</f>
        <v/>
      </c>
      <c r="L783" s="11" t="str">
        <f>IF(H787=0,"-","")</f>
        <v/>
      </c>
    </row>
    <row r="784" spans="1:12" ht="18.2" customHeight="1" x14ac:dyDescent="0.25">
      <c r="A784" s="15"/>
      <c r="B784" s="15"/>
      <c r="C784" s="15"/>
      <c r="D784" s="15"/>
      <c r="E784" s="15"/>
      <c r="F784" s="11"/>
      <c r="G784" s="14"/>
      <c r="H784" s="14"/>
      <c r="I784" s="14"/>
      <c r="J784" s="14"/>
      <c r="K784" s="11"/>
      <c r="L784" s="11"/>
    </row>
    <row r="785" spans="1:12" ht="18.2" customHeight="1" x14ac:dyDescent="0.25">
      <c r="A785" s="15"/>
      <c r="B785" s="15"/>
      <c r="C785" s="15"/>
      <c r="D785" s="15"/>
      <c r="E785" s="15"/>
      <c r="F785" s="11"/>
      <c r="G785" s="14"/>
      <c r="H785" s="14"/>
      <c r="I785" s="14"/>
      <c r="J785" s="14"/>
      <c r="K785" s="11"/>
      <c r="L785" s="11"/>
    </row>
    <row r="786" spans="1:12" ht="18.2" customHeight="1" x14ac:dyDescent="0.25">
      <c r="A786" s="15"/>
      <c r="B786" s="15"/>
      <c r="C786" s="15"/>
      <c r="D786" s="15"/>
      <c r="E786" s="15"/>
      <c r="F786" s="5" t="s">
        <v>18</v>
      </c>
      <c r="G786" s="6">
        <f>SUM(H786:J786)</f>
        <v>0</v>
      </c>
      <c r="H786" s="6">
        <f t="shared" ref="H786:J787" si="28">SUM(H791,H796,H801,H806,H811)</f>
        <v>0</v>
      </c>
      <c r="I786" s="6">
        <f t="shared" si="28"/>
        <v>0</v>
      </c>
      <c r="J786" s="6">
        <f t="shared" si="28"/>
        <v>0</v>
      </c>
      <c r="K786" s="11"/>
      <c r="L786" s="11"/>
    </row>
    <row r="787" spans="1:12" ht="18.2" customHeight="1" x14ac:dyDescent="0.25">
      <c r="A787" s="15"/>
      <c r="B787" s="15"/>
      <c r="C787" s="15"/>
      <c r="D787" s="15"/>
      <c r="E787" s="15"/>
      <c r="F787" s="5" t="s">
        <v>19</v>
      </c>
      <c r="G787" s="6">
        <f>SUM(H787:J787)</f>
        <v>65275.256159999997</v>
      </c>
      <c r="H787" s="6">
        <f t="shared" si="28"/>
        <v>30891.371810000004</v>
      </c>
      <c r="I787" s="6">
        <f t="shared" si="28"/>
        <v>34383.884349999993</v>
      </c>
      <c r="J787" s="6">
        <f t="shared" si="28"/>
        <v>0</v>
      </c>
      <c r="K787" s="11"/>
      <c r="L787" s="11"/>
    </row>
    <row r="788" spans="1:12" ht="18.2" customHeight="1" x14ac:dyDescent="0.25">
      <c r="A788" s="12">
        <v>1</v>
      </c>
      <c r="B788" s="13" t="s">
        <v>178</v>
      </c>
      <c r="C788" s="13" t="s">
        <v>179</v>
      </c>
      <c r="D788" s="13" t="s">
        <v>22</v>
      </c>
      <c r="E788" s="13" t="s">
        <v>23</v>
      </c>
      <c r="F788" s="11" t="s">
        <v>17</v>
      </c>
      <c r="G788" s="14">
        <f>SUM(G791:G792)</f>
        <v>1857.192</v>
      </c>
      <c r="H788" s="14">
        <f>SUM(H791:H792)</f>
        <v>1820.0434399999999</v>
      </c>
      <c r="I788" s="14">
        <f>SUM(I791:I792)</f>
        <v>37.148560000000003</v>
      </c>
      <c r="J788" s="14">
        <f>SUM(J791:J792)</f>
        <v>0</v>
      </c>
      <c r="K788" s="10">
        <v>455010.86</v>
      </c>
      <c r="L788" s="11">
        <v>95</v>
      </c>
    </row>
    <row r="789" spans="1:12" ht="18.2" customHeight="1" x14ac:dyDescent="0.25">
      <c r="A789" s="12"/>
      <c r="B789" s="13"/>
      <c r="C789" s="13"/>
      <c r="D789" s="13"/>
      <c r="E789" s="13"/>
      <c r="F789" s="11"/>
      <c r="G789" s="14"/>
      <c r="H789" s="14"/>
      <c r="I789" s="14"/>
      <c r="J789" s="14"/>
      <c r="K789" s="10"/>
      <c r="L789" s="11"/>
    </row>
    <row r="790" spans="1:12" ht="18.2" customHeight="1" x14ac:dyDescent="0.25">
      <c r="A790" s="12"/>
      <c r="B790" s="13"/>
      <c r="C790" s="13"/>
      <c r="D790" s="13"/>
      <c r="E790" s="13"/>
      <c r="F790" s="11"/>
      <c r="G790" s="14"/>
      <c r="H790" s="14"/>
      <c r="I790" s="14"/>
      <c r="J790" s="14"/>
      <c r="K790" s="10"/>
      <c r="L790" s="11"/>
    </row>
    <row r="791" spans="1:12" ht="18.2" customHeight="1" x14ac:dyDescent="0.25">
      <c r="A791" s="12"/>
      <c r="B791" s="13"/>
      <c r="C791" s="13"/>
      <c r="D791" s="13"/>
      <c r="E791" s="13"/>
      <c r="F791" s="5" t="s">
        <v>18</v>
      </c>
      <c r="G791" s="6">
        <f>SUM(H791:J791)</f>
        <v>0</v>
      </c>
      <c r="H791" s="6">
        <v>0</v>
      </c>
      <c r="I791" s="6">
        <v>0</v>
      </c>
      <c r="J791" s="6">
        <v>0</v>
      </c>
      <c r="K791" s="10"/>
      <c r="L791" s="11"/>
    </row>
    <row r="792" spans="1:12" ht="18.2" customHeight="1" x14ac:dyDescent="0.25">
      <c r="A792" s="12"/>
      <c r="B792" s="13"/>
      <c r="C792" s="13"/>
      <c r="D792" s="13"/>
      <c r="E792" s="13"/>
      <c r="F792" s="5" t="s">
        <v>19</v>
      </c>
      <c r="G792" s="6">
        <f>SUM(H792:J792)</f>
        <v>1857.192</v>
      </c>
      <c r="H792" s="6">
        <v>1820.0434399999999</v>
      </c>
      <c r="I792" s="6">
        <v>37.148560000000003</v>
      </c>
      <c r="J792" s="6">
        <v>0</v>
      </c>
      <c r="K792" s="10"/>
      <c r="L792" s="11"/>
    </row>
    <row r="793" spans="1:12" ht="18.2" customHeight="1" x14ac:dyDescent="0.25">
      <c r="A793" s="12">
        <v>2</v>
      </c>
      <c r="B793" s="13" t="s">
        <v>178</v>
      </c>
      <c r="C793" s="13" t="s">
        <v>180</v>
      </c>
      <c r="D793" s="13" t="s">
        <v>22</v>
      </c>
      <c r="E793" s="13" t="s">
        <v>28</v>
      </c>
      <c r="F793" s="11" t="s">
        <v>17</v>
      </c>
      <c r="G793" s="14">
        <f>SUM(G796:G797)</f>
        <v>9148.8299700000007</v>
      </c>
      <c r="H793" s="14">
        <f>SUM(H796:H797)</f>
        <v>8966.6647300000004</v>
      </c>
      <c r="I793" s="14">
        <f>SUM(I796:I797)</f>
        <v>182.16524000000001</v>
      </c>
      <c r="J793" s="14">
        <f>SUM(J796:J797)</f>
        <v>0</v>
      </c>
      <c r="K793" s="10">
        <v>747222.06</v>
      </c>
      <c r="L793" s="11">
        <v>121</v>
      </c>
    </row>
    <row r="794" spans="1:12" ht="18.2" customHeight="1" x14ac:dyDescent="0.25">
      <c r="A794" s="12"/>
      <c r="B794" s="13"/>
      <c r="C794" s="13"/>
      <c r="D794" s="13"/>
      <c r="E794" s="13"/>
      <c r="F794" s="11"/>
      <c r="G794" s="14"/>
      <c r="H794" s="14"/>
      <c r="I794" s="14"/>
      <c r="J794" s="14"/>
      <c r="K794" s="10"/>
      <c r="L794" s="11"/>
    </row>
    <row r="795" spans="1:12" ht="18.2" customHeight="1" x14ac:dyDescent="0.25">
      <c r="A795" s="12"/>
      <c r="B795" s="13"/>
      <c r="C795" s="13"/>
      <c r="D795" s="13"/>
      <c r="E795" s="13"/>
      <c r="F795" s="11"/>
      <c r="G795" s="14"/>
      <c r="H795" s="14"/>
      <c r="I795" s="14"/>
      <c r="J795" s="14"/>
      <c r="K795" s="10"/>
      <c r="L795" s="11"/>
    </row>
    <row r="796" spans="1:12" ht="18.2" customHeight="1" x14ac:dyDescent="0.25">
      <c r="A796" s="12"/>
      <c r="B796" s="13"/>
      <c r="C796" s="13"/>
      <c r="D796" s="13"/>
      <c r="E796" s="13"/>
      <c r="F796" s="5" t="s">
        <v>18</v>
      </c>
      <c r="G796" s="6">
        <f>SUM(H796:J796)</f>
        <v>0</v>
      </c>
      <c r="H796" s="6">
        <v>0</v>
      </c>
      <c r="I796" s="6">
        <v>0</v>
      </c>
      <c r="J796" s="6">
        <v>0</v>
      </c>
      <c r="K796" s="10"/>
      <c r="L796" s="11"/>
    </row>
    <row r="797" spans="1:12" ht="18.2" customHeight="1" x14ac:dyDescent="0.25">
      <c r="A797" s="12"/>
      <c r="B797" s="13"/>
      <c r="C797" s="13"/>
      <c r="D797" s="13"/>
      <c r="E797" s="13"/>
      <c r="F797" s="5" t="s">
        <v>19</v>
      </c>
      <c r="G797" s="6">
        <f>SUM(H797:J797)</f>
        <v>9148.8299700000007</v>
      </c>
      <c r="H797" s="6">
        <v>8966.6647300000004</v>
      </c>
      <c r="I797" s="6">
        <v>182.16524000000001</v>
      </c>
      <c r="J797" s="6">
        <v>0</v>
      </c>
      <c r="K797" s="10"/>
      <c r="L797" s="11"/>
    </row>
    <row r="798" spans="1:12" ht="18.2" customHeight="1" x14ac:dyDescent="0.25">
      <c r="A798" s="12">
        <v>3</v>
      </c>
      <c r="B798" s="13" t="s">
        <v>178</v>
      </c>
      <c r="C798" s="13" t="s">
        <v>181</v>
      </c>
      <c r="D798" s="13" t="s">
        <v>22</v>
      </c>
      <c r="E798" s="13" t="s">
        <v>28</v>
      </c>
      <c r="F798" s="11" t="s">
        <v>17</v>
      </c>
      <c r="G798" s="14">
        <f>SUM(G801:G802)</f>
        <v>7003.30944</v>
      </c>
      <c r="H798" s="14">
        <f>SUM(H801:H802)</f>
        <v>6251.4268300000003</v>
      </c>
      <c r="I798" s="14">
        <f>SUM(I801:I802)</f>
        <v>751.88261</v>
      </c>
      <c r="J798" s="14">
        <f>SUM(J801:J802)</f>
        <v>0</v>
      </c>
      <c r="K798" s="10">
        <v>416761.79</v>
      </c>
      <c r="L798" s="11">
        <v>93</v>
      </c>
    </row>
    <row r="799" spans="1:12" ht="18.2" customHeight="1" x14ac:dyDescent="0.25">
      <c r="A799" s="12"/>
      <c r="B799" s="13"/>
      <c r="C799" s="13"/>
      <c r="D799" s="13"/>
      <c r="E799" s="13"/>
      <c r="F799" s="11"/>
      <c r="G799" s="14"/>
      <c r="H799" s="14"/>
      <c r="I799" s="14"/>
      <c r="J799" s="14"/>
      <c r="K799" s="10"/>
      <c r="L799" s="11"/>
    </row>
    <row r="800" spans="1:12" ht="18.2" customHeight="1" x14ac:dyDescent="0.25">
      <c r="A800" s="12"/>
      <c r="B800" s="13"/>
      <c r="C800" s="13"/>
      <c r="D800" s="13"/>
      <c r="E800" s="13"/>
      <c r="F800" s="11"/>
      <c r="G800" s="14"/>
      <c r="H800" s="14"/>
      <c r="I800" s="14"/>
      <c r="J800" s="14"/>
      <c r="K800" s="10"/>
      <c r="L800" s="11"/>
    </row>
    <row r="801" spans="1:12" ht="18.2" customHeight="1" x14ac:dyDescent="0.25">
      <c r="A801" s="12"/>
      <c r="B801" s="13"/>
      <c r="C801" s="13"/>
      <c r="D801" s="13"/>
      <c r="E801" s="13"/>
      <c r="F801" s="5" t="s">
        <v>18</v>
      </c>
      <c r="G801" s="6">
        <f>SUM(H801:J801)</f>
        <v>0</v>
      </c>
      <c r="H801" s="6">
        <v>0</v>
      </c>
      <c r="I801" s="6">
        <v>0</v>
      </c>
      <c r="J801" s="6">
        <v>0</v>
      </c>
      <c r="K801" s="10"/>
      <c r="L801" s="11"/>
    </row>
    <row r="802" spans="1:12" ht="18.2" customHeight="1" x14ac:dyDescent="0.25">
      <c r="A802" s="12"/>
      <c r="B802" s="13"/>
      <c r="C802" s="13"/>
      <c r="D802" s="13"/>
      <c r="E802" s="13"/>
      <c r="F802" s="5" t="s">
        <v>19</v>
      </c>
      <c r="G802" s="6">
        <f>SUM(H802:J802)</f>
        <v>7003.30944</v>
      </c>
      <c r="H802" s="6">
        <v>6251.4268300000003</v>
      </c>
      <c r="I802" s="6">
        <v>751.88261</v>
      </c>
      <c r="J802" s="6">
        <v>0</v>
      </c>
      <c r="K802" s="10"/>
      <c r="L802" s="11"/>
    </row>
    <row r="803" spans="1:12" ht="18.2" customHeight="1" x14ac:dyDescent="0.25">
      <c r="A803" s="12">
        <v>4</v>
      </c>
      <c r="B803" s="13" t="s">
        <v>178</v>
      </c>
      <c r="C803" s="13" t="s">
        <v>182</v>
      </c>
      <c r="D803" s="13" t="s">
        <v>22</v>
      </c>
      <c r="E803" s="13" t="s">
        <v>28</v>
      </c>
      <c r="F803" s="11" t="s">
        <v>17</v>
      </c>
      <c r="G803" s="14">
        <f>SUM(G806:G807)</f>
        <v>33131.320189999999</v>
      </c>
      <c r="H803" s="14">
        <f>SUM(H806:H807)</f>
        <v>0</v>
      </c>
      <c r="I803" s="14">
        <f>SUM(I806:I807)</f>
        <v>33131.320189999999</v>
      </c>
      <c r="J803" s="14">
        <f>SUM(J806:J807)</f>
        <v>0</v>
      </c>
      <c r="K803" s="10" t="s">
        <v>31</v>
      </c>
      <c r="L803" s="11" t="s">
        <v>31</v>
      </c>
    </row>
    <row r="804" spans="1:12" ht="18.2" customHeight="1" x14ac:dyDescent="0.25">
      <c r="A804" s="12"/>
      <c r="B804" s="13"/>
      <c r="C804" s="13"/>
      <c r="D804" s="13"/>
      <c r="E804" s="13"/>
      <c r="F804" s="11"/>
      <c r="G804" s="14"/>
      <c r="H804" s="14"/>
      <c r="I804" s="14"/>
      <c r="J804" s="14"/>
      <c r="K804" s="10"/>
      <c r="L804" s="11"/>
    </row>
    <row r="805" spans="1:12" ht="18.2" customHeight="1" x14ac:dyDescent="0.25">
      <c r="A805" s="12"/>
      <c r="B805" s="13"/>
      <c r="C805" s="13"/>
      <c r="D805" s="13"/>
      <c r="E805" s="13"/>
      <c r="F805" s="11"/>
      <c r="G805" s="14"/>
      <c r="H805" s="14"/>
      <c r="I805" s="14"/>
      <c r="J805" s="14"/>
      <c r="K805" s="10"/>
      <c r="L805" s="11"/>
    </row>
    <row r="806" spans="1:12" ht="18.2" customHeight="1" x14ac:dyDescent="0.25">
      <c r="A806" s="12"/>
      <c r="B806" s="13"/>
      <c r="C806" s="13"/>
      <c r="D806" s="13"/>
      <c r="E806" s="13"/>
      <c r="F806" s="5" t="s">
        <v>18</v>
      </c>
      <c r="G806" s="6">
        <f>SUM(H806:J806)</f>
        <v>0</v>
      </c>
      <c r="H806" s="6">
        <v>0</v>
      </c>
      <c r="I806" s="6">
        <v>0</v>
      </c>
      <c r="J806" s="6">
        <v>0</v>
      </c>
      <c r="K806" s="10"/>
      <c r="L806" s="11"/>
    </row>
    <row r="807" spans="1:12" ht="18.2" customHeight="1" x14ac:dyDescent="0.25">
      <c r="A807" s="12"/>
      <c r="B807" s="13"/>
      <c r="C807" s="13"/>
      <c r="D807" s="13"/>
      <c r="E807" s="13"/>
      <c r="F807" s="5" t="s">
        <v>19</v>
      </c>
      <c r="G807" s="6">
        <f>SUM(H807:J807)</f>
        <v>33131.320189999999</v>
      </c>
      <c r="H807" s="6">
        <v>0</v>
      </c>
      <c r="I807" s="6">
        <v>33131.320189999999</v>
      </c>
      <c r="J807" s="6">
        <v>0</v>
      </c>
      <c r="K807" s="10"/>
      <c r="L807" s="11"/>
    </row>
    <row r="808" spans="1:12" ht="18.2" customHeight="1" x14ac:dyDescent="0.25">
      <c r="A808" s="12">
        <v>5</v>
      </c>
      <c r="B808" s="13" t="s">
        <v>178</v>
      </c>
      <c r="C808" s="13" t="s">
        <v>183</v>
      </c>
      <c r="D808" s="13" t="s">
        <v>22</v>
      </c>
      <c r="E808" s="13" t="s">
        <v>28</v>
      </c>
      <c r="F808" s="11" t="s">
        <v>17</v>
      </c>
      <c r="G808" s="14">
        <f>SUM(G811:G812)</f>
        <v>14134.60456</v>
      </c>
      <c r="H808" s="14">
        <f>SUM(H811:H812)</f>
        <v>13853.23681</v>
      </c>
      <c r="I808" s="14">
        <f>SUM(I811:I812)</f>
        <v>281.36775</v>
      </c>
      <c r="J808" s="14">
        <f>SUM(J811:J812)</f>
        <v>0</v>
      </c>
      <c r="K808" s="10">
        <v>629692.57999999996</v>
      </c>
      <c r="L808" s="11">
        <v>116</v>
      </c>
    </row>
    <row r="809" spans="1:12" ht="18.2" customHeight="1" x14ac:dyDescent="0.25">
      <c r="A809" s="12"/>
      <c r="B809" s="13"/>
      <c r="C809" s="13"/>
      <c r="D809" s="13"/>
      <c r="E809" s="13"/>
      <c r="F809" s="11"/>
      <c r="G809" s="14"/>
      <c r="H809" s="14"/>
      <c r="I809" s="14"/>
      <c r="J809" s="14"/>
      <c r="K809" s="10"/>
      <c r="L809" s="11"/>
    </row>
    <row r="810" spans="1:12" ht="18.2" customHeight="1" x14ac:dyDescent="0.25">
      <c r="A810" s="12"/>
      <c r="B810" s="13"/>
      <c r="C810" s="13"/>
      <c r="D810" s="13"/>
      <c r="E810" s="13"/>
      <c r="F810" s="11"/>
      <c r="G810" s="14"/>
      <c r="H810" s="14"/>
      <c r="I810" s="14"/>
      <c r="J810" s="14"/>
      <c r="K810" s="10"/>
      <c r="L810" s="11"/>
    </row>
    <row r="811" spans="1:12" ht="18.2" customHeight="1" x14ac:dyDescent="0.25">
      <c r="A811" s="12"/>
      <c r="B811" s="13"/>
      <c r="C811" s="13"/>
      <c r="D811" s="13"/>
      <c r="E811" s="13"/>
      <c r="F811" s="5" t="s">
        <v>18</v>
      </c>
      <c r="G811" s="6">
        <f>SUM(H811:J811)</f>
        <v>0</v>
      </c>
      <c r="H811" s="6">
        <v>0</v>
      </c>
      <c r="I811" s="6">
        <v>0</v>
      </c>
      <c r="J811" s="6">
        <v>0</v>
      </c>
      <c r="K811" s="10"/>
      <c r="L811" s="11"/>
    </row>
    <row r="812" spans="1:12" ht="18.2" customHeight="1" x14ac:dyDescent="0.25">
      <c r="A812" s="12"/>
      <c r="B812" s="13"/>
      <c r="C812" s="13"/>
      <c r="D812" s="13"/>
      <c r="E812" s="13"/>
      <c r="F812" s="5" t="s">
        <v>19</v>
      </c>
      <c r="G812" s="6">
        <f>SUM(H812:J812)</f>
        <v>14134.60456</v>
      </c>
      <c r="H812" s="6">
        <v>13853.23681</v>
      </c>
      <c r="I812" s="6">
        <v>281.36775</v>
      </c>
      <c r="J812" s="6">
        <v>0</v>
      </c>
      <c r="K812" s="10"/>
      <c r="L812" s="11"/>
    </row>
    <row r="813" spans="1:12" ht="18.2" customHeight="1" x14ac:dyDescent="0.25">
      <c r="A813" s="15" t="s">
        <v>222</v>
      </c>
      <c r="B813" s="15"/>
      <c r="C813" s="15"/>
      <c r="D813" s="15"/>
      <c r="E813" s="15"/>
      <c r="F813" s="11" t="s">
        <v>17</v>
      </c>
      <c r="G813" s="14">
        <f>SUM(G816:G817)</f>
        <v>139019.22308</v>
      </c>
      <c r="H813" s="14">
        <f>SUM(H818,H823,H828,H833,H838,H843,H848,H853,H858)</f>
        <v>134632.84391</v>
      </c>
      <c r="I813" s="14">
        <f>SUM(I818,I823,I828,I833,I838,I843,I848,I853,I858)</f>
        <v>4386.3791700000011</v>
      </c>
      <c r="J813" s="14">
        <f>SUM(J818,J823,J828,J833,J838,J843,J848,J853,J858)</f>
        <v>0</v>
      </c>
      <c r="K813" s="11" t="str">
        <f>IF(H817=0,"-","")</f>
        <v/>
      </c>
      <c r="L813" s="11" t="str">
        <f>IF(H817=0,"-","")</f>
        <v/>
      </c>
    </row>
    <row r="814" spans="1:12" ht="18.2" customHeight="1" x14ac:dyDescent="0.25">
      <c r="A814" s="15"/>
      <c r="B814" s="15"/>
      <c r="C814" s="15"/>
      <c r="D814" s="15"/>
      <c r="E814" s="15"/>
      <c r="F814" s="11"/>
      <c r="G814" s="14"/>
      <c r="H814" s="14"/>
      <c r="I814" s="14"/>
      <c r="J814" s="14"/>
      <c r="K814" s="11"/>
      <c r="L814" s="11"/>
    </row>
    <row r="815" spans="1:12" ht="18.2" customHeight="1" x14ac:dyDescent="0.25">
      <c r="A815" s="15"/>
      <c r="B815" s="15"/>
      <c r="C815" s="15"/>
      <c r="D815" s="15"/>
      <c r="E815" s="15"/>
      <c r="F815" s="11"/>
      <c r="G815" s="14"/>
      <c r="H815" s="14"/>
      <c r="I815" s="14"/>
      <c r="J815" s="14"/>
      <c r="K815" s="11"/>
      <c r="L815" s="11"/>
    </row>
    <row r="816" spans="1:12" ht="18.2" customHeight="1" x14ac:dyDescent="0.25">
      <c r="A816" s="15"/>
      <c r="B816" s="15"/>
      <c r="C816" s="15"/>
      <c r="D816" s="15"/>
      <c r="E816" s="15"/>
      <c r="F816" s="5" t="s">
        <v>18</v>
      </c>
      <c r="G816" s="6">
        <f>SUM(H816:J816)</f>
        <v>0</v>
      </c>
      <c r="H816" s="6">
        <f t="shared" ref="H816:J817" si="29">SUM(H821,H826,H831,H836,H841,H846,H851,H856,H861)</f>
        <v>0</v>
      </c>
      <c r="I816" s="6">
        <f t="shared" si="29"/>
        <v>0</v>
      </c>
      <c r="J816" s="6">
        <f t="shared" si="29"/>
        <v>0</v>
      </c>
      <c r="K816" s="11"/>
      <c r="L816" s="11"/>
    </row>
    <row r="817" spans="1:12" ht="18.2" customHeight="1" x14ac:dyDescent="0.25">
      <c r="A817" s="15"/>
      <c r="B817" s="15"/>
      <c r="C817" s="15"/>
      <c r="D817" s="15"/>
      <c r="E817" s="15"/>
      <c r="F817" s="5" t="s">
        <v>19</v>
      </c>
      <c r="G817" s="6">
        <f>SUM(H817:J817)</f>
        <v>139019.22308</v>
      </c>
      <c r="H817" s="6">
        <f t="shared" si="29"/>
        <v>134632.84391</v>
      </c>
      <c r="I817" s="6">
        <f t="shared" si="29"/>
        <v>4386.3791700000011</v>
      </c>
      <c r="J817" s="6">
        <f t="shared" si="29"/>
        <v>0</v>
      </c>
      <c r="K817" s="11"/>
      <c r="L817" s="11"/>
    </row>
    <row r="818" spans="1:12" ht="18.2" customHeight="1" x14ac:dyDescent="0.25">
      <c r="A818" s="12">
        <v>1</v>
      </c>
      <c r="B818" s="13" t="s">
        <v>184</v>
      </c>
      <c r="C818" s="13" t="s">
        <v>185</v>
      </c>
      <c r="D818" s="13" t="s">
        <v>22</v>
      </c>
      <c r="E818" s="13" t="s">
        <v>122</v>
      </c>
      <c r="F818" s="11" t="s">
        <v>17</v>
      </c>
      <c r="G818" s="14">
        <f>SUM(G821:G822)</f>
        <v>20143.838320000003</v>
      </c>
      <c r="H818" s="14">
        <f>SUM(H821:H822)</f>
        <v>19742.888060000001</v>
      </c>
      <c r="I818" s="14">
        <f>SUM(I821:I822)</f>
        <v>400.95026000000001</v>
      </c>
      <c r="J818" s="14">
        <f>SUM(J821:J822)</f>
        <v>0</v>
      </c>
      <c r="K818" s="10">
        <v>79608.42</v>
      </c>
      <c r="L818" s="11">
        <v>11</v>
      </c>
    </row>
    <row r="819" spans="1:12" ht="18.2" customHeight="1" x14ac:dyDescent="0.25">
      <c r="A819" s="12"/>
      <c r="B819" s="13"/>
      <c r="C819" s="13"/>
      <c r="D819" s="13"/>
      <c r="E819" s="13"/>
      <c r="F819" s="11"/>
      <c r="G819" s="14"/>
      <c r="H819" s="14"/>
      <c r="I819" s="14"/>
      <c r="J819" s="14"/>
      <c r="K819" s="10"/>
      <c r="L819" s="11"/>
    </row>
    <row r="820" spans="1:12" ht="18.2" customHeight="1" x14ac:dyDescent="0.25">
      <c r="A820" s="12"/>
      <c r="B820" s="13"/>
      <c r="C820" s="13"/>
      <c r="D820" s="13"/>
      <c r="E820" s="13"/>
      <c r="F820" s="11"/>
      <c r="G820" s="14"/>
      <c r="H820" s="14"/>
      <c r="I820" s="14"/>
      <c r="J820" s="14"/>
      <c r="K820" s="10"/>
      <c r="L820" s="11"/>
    </row>
    <row r="821" spans="1:12" ht="18.2" customHeight="1" x14ac:dyDescent="0.25">
      <c r="A821" s="12"/>
      <c r="B821" s="13"/>
      <c r="C821" s="13"/>
      <c r="D821" s="13"/>
      <c r="E821" s="13"/>
      <c r="F821" s="5" t="s">
        <v>18</v>
      </c>
      <c r="G821" s="6">
        <f>SUM(H821:J821)</f>
        <v>0</v>
      </c>
      <c r="H821" s="6">
        <v>0</v>
      </c>
      <c r="I821" s="6">
        <v>0</v>
      </c>
      <c r="J821" s="6">
        <v>0</v>
      </c>
      <c r="K821" s="10"/>
      <c r="L821" s="11"/>
    </row>
    <row r="822" spans="1:12" ht="18.2" customHeight="1" x14ac:dyDescent="0.25">
      <c r="A822" s="12"/>
      <c r="B822" s="13"/>
      <c r="C822" s="13"/>
      <c r="D822" s="13"/>
      <c r="E822" s="13"/>
      <c r="F822" s="5" t="s">
        <v>19</v>
      </c>
      <c r="G822" s="6">
        <f>SUM(H822:J822)</f>
        <v>20143.838320000003</v>
      </c>
      <c r="H822" s="6">
        <v>19742.888060000001</v>
      </c>
      <c r="I822" s="6">
        <v>400.95026000000001</v>
      </c>
      <c r="J822" s="6">
        <v>0</v>
      </c>
      <c r="K822" s="10"/>
      <c r="L822" s="11"/>
    </row>
    <row r="823" spans="1:12" ht="18.2" customHeight="1" x14ac:dyDescent="0.25">
      <c r="A823" s="12">
        <v>2</v>
      </c>
      <c r="B823" s="13" t="s">
        <v>184</v>
      </c>
      <c r="C823" s="13" t="s">
        <v>186</v>
      </c>
      <c r="D823" s="13" t="s">
        <v>22</v>
      </c>
      <c r="E823" s="13" t="s">
        <v>23</v>
      </c>
      <c r="F823" s="11" t="s">
        <v>17</v>
      </c>
      <c r="G823" s="14">
        <f>SUM(G826:G827)</f>
        <v>5300.1876300000004</v>
      </c>
      <c r="H823" s="14">
        <f>SUM(H826:H827)</f>
        <v>5195.9284900000002</v>
      </c>
      <c r="I823" s="14">
        <f>SUM(I826:I827)</f>
        <v>104.25914</v>
      </c>
      <c r="J823" s="14">
        <f>SUM(J826:J827)</f>
        <v>0</v>
      </c>
      <c r="K823" s="10">
        <v>192441.8</v>
      </c>
      <c r="L823" s="11">
        <v>45</v>
      </c>
    </row>
    <row r="824" spans="1:12" ht="18.2" customHeight="1" x14ac:dyDescent="0.25">
      <c r="A824" s="12"/>
      <c r="B824" s="13"/>
      <c r="C824" s="13"/>
      <c r="D824" s="13"/>
      <c r="E824" s="13"/>
      <c r="F824" s="11"/>
      <c r="G824" s="14"/>
      <c r="H824" s="14"/>
      <c r="I824" s="14"/>
      <c r="J824" s="14"/>
      <c r="K824" s="10"/>
      <c r="L824" s="11"/>
    </row>
    <row r="825" spans="1:12" ht="18.2" customHeight="1" x14ac:dyDescent="0.25">
      <c r="A825" s="12"/>
      <c r="B825" s="13"/>
      <c r="C825" s="13"/>
      <c r="D825" s="13"/>
      <c r="E825" s="13"/>
      <c r="F825" s="11"/>
      <c r="G825" s="14"/>
      <c r="H825" s="14"/>
      <c r="I825" s="14"/>
      <c r="J825" s="14"/>
      <c r="K825" s="10"/>
      <c r="L825" s="11"/>
    </row>
    <row r="826" spans="1:12" ht="18.2" customHeight="1" x14ac:dyDescent="0.25">
      <c r="A826" s="12"/>
      <c r="B826" s="13"/>
      <c r="C826" s="13"/>
      <c r="D826" s="13"/>
      <c r="E826" s="13"/>
      <c r="F826" s="5" t="s">
        <v>18</v>
      </c>
      <c r="G826" s="6">
        <f>SUM(H826:J826)</f>
        <v>0</v>
      </c>
      <c r="H826" s="6">
        <v>0</v>
      </c>
      <c r="I826" s="6">
        <v>0</v>
      </c>
      <c r="J826" s="6">
        <v>0</v>
      </c>
      <c r="K826" s="10"/>
      <c r="L826" s="11"/>
    </row>
    <row r="827" spans="1:12" ht="18.2" customHeight="1" x14ac:dyDescent="0.25">
      <c r="A827" s="12"/>
      <c r="B827" s="13"/>
      <c r="C827" s="13"/>
      <c r="D827" s="13"/>
      <c r="E827" s="13"/>
      <c r="F827" s="5" t="s">
        <v>19</v>
      </c>
      <c r="G827" s="6">
        <f>SUM(H827:J827)</f>
        <v>5300.1876300000004</v>
      </c>
      <c r="H827" s="6">
        <v>5195.9284900000002</v>
      </c>
      <c r="I827" s="6">
        <v>104.25914</v>
      </c>
      <c r="J827" s="6">
        <v>0</v>
      </c>
      <c r="K827" s="10"/>
      <c r="L827" s="11"/>
    </row>
    <row r="828" spans="1:12" ht="18.2" customHeight="1" x14ac:dyDescent="0.25">
      <c r="A828" s="12">
        <v>3</v>
      </c>
      <c r="B828" s="13" t="s">
        <v>184</v>
      </c>
      <c r="C828" s="13" t="s">
        <v>187</v>
      </c>
      <c r="D828" s="13" t="s">
        <v>22</v>
      </c>
      <c r="E828" s="13" t="s">
        <v>23</v>
      </c>
      <c r="F828" s="11" t="s">
        <v>17</v>
      </c>
      <c r="G828" s="14">
        <f>SUM(G831:G832)</f>
        <v>18380.53974</v>
      </c>
      <c r="H828" s="14">
        <f>SUM(H831:H832)</f>
        <v>16487.199990000001</v>
      </c>
      <c r="I828" s="14">
        <f>SUM(I831:I832)</f>
        <v>1893.3397500000001</v>
      </c>
      <c r="J828" s="14">
        <f>SUM(J831:J832)</f>
        <v>0</v>
      </c>
      <c r="K828" s="10">
        <v>457977.78</v>
      </c>
      <c r="L828" s="11">
        <v>97</v>
      </c>
    </row>
    <row r="829" spans="1:12" ht="18.2" customHeight="1" x14ac:dyDescent="0.25">
      <c r="A829" s="12"/>
      <c r="B829" s="13"/>
      <c r="C829" s="13"/>
      <c r="D829" s="13"/>
      <c r="E829" s="13"/>
      <c r="F829" s="11"/>
      <c r="G829" s="14"/>
      <c r="H829" s="14"/>
      <c r="I829" s="14"/>
      <c r="J829" s="14"/>
      <c r="K829" s="10"/>
      <c r="L829" s="11"/>
    </row>
    <row r="830" spans="1:12" ht="18.2" customHeight="1" x14ac:dyDescent="0.25">
      <c r="A830" s="12"/>
      <c r="B830" s="13"/>
      <c r="C830" s="13"/>
      <c r="D830" s="13"/>
      <c r="E830" s="13"/>
      <c r="F830" s="11"/>
      <c r="G830" s="14"/>
      <c r="H830" s="14"/>
      <c r="I830" s="14"/>
      <c r="J830" s="14"/>
      <c r="K830" s="10"/>
      <c r="L830" s="11"/>
    </row>
    <row r="831" spans="1:12" ht="18.2" customHeight="1" x14ac:dyDescent="0.25">
      <c r="A831" s="12"/>
      <c r="B831" s="13"/>
      <c r="C831" s="13"/>
      <c r="D831" s="13"/>
      <c r="E831" s="13"/>
      <c r="F831" s="5" t="s">
        <v>18</v>
      </c>
      <c r="G831" s="6">
        <f>SUM(H831:J831)</f>
        <v>0</v>
      </c>
      <c r="H831" s="6">
        <v>0</v>
      </c>
      <c r="I831" s="6">
        <v>0</v>
      </c>
      <c r="J831" s="6">
        <v>0</v>
      </c>
      <c r="K831" s="10"/>
      <c r="L831" s="11"/>
    </row>
    <row r="832" spans="1:12" ht="18.2" customHeight="1" x14ac:dyDescent="0.25">
      <c r="A832" s="12"/>
      <c r="B832" s="13"/>
      <c r="C832" s="13"/>
      <c r="D832" s="13"/>
      <c r="E832" s="13"/>
      <c r="F832" s="5" t="s">
        <v>19</v>
      </c>
      <c r="G832" s="6">
        <f>SUM(H832:J832)</f>
        <v>18380.53974</v>
      </c>
      <c r="H832" s="6">
        <v>16487.199990000001</v>
      </c>
      <c r="I832" s="6">
        <v>1893.3397500000001</v>
      </c>
      <c r="J832" s="6">
        <v>0</v>
      </c>
      <c r="K832" s="10"/>
      <c r="L832" s="11"/>
    </row>
    <row r="833" spans="1:12" ht="18.2" customHeight="1" x14ac:dyDescent="0.25">
      <c r="A833" s="12">
        <v>4</v>
      </c>
      <c r="B833" s="13" t="s">
        <v>184</v>
      </c>
      <c r="C833" s="13" t="s">
        <v>188</v>
      </c>
      <c r="D833" s="13" t="s">
        <v>22</v>
      </c>
      <c r="E833" s="13" t="s">
        <v>28</v>
      </c>
      <c r="F833" s="11" t="s">
        <v>17</v>
      </c>
      <c r="G833" s="14">
        <f>SUM(G836:G837)</f>
        <v>12960.779189999999</v>
      </c>
      <c r="H833" s="14">
        <f>SUM(H836:H837)</f>
        <v>12702.707689999999</v>
      </c>
      <c r="I833" s="14">
        <f>SUM(I836:I837)</f>
        <v>258.07150000000001</v>
      </c>
      <c r="J833" s="14">
        <f>SUM(J836:J837)</f>
        <v>0</v>
      </c>
      <c r="K833" s="10">
        <v>409764.76</v>
      </c>
      <c r="L833" s="11">
        <v>90</v>
      </c>
    </row>
    <row r="834" spans="1:12" ht="18.2" customHeight="1" x14ac:dyDescent="0.25">
      <c r="A834" s="12"/>
      <c r="B834" s="13"/>
      <c r="C834" s="13"/>
      <c r="D834" s="13"/>
      <c r="E834" s="13"/>
      <c r="F834" s="11"/>
      <c r="G834" s="14"/>
      <c r="H834" s="14"/>
      <c r="I834" s="14"/>
      <c r="J834" s="14"/>
      <c r="K834" s="10"/>
      <c r="L834" s="11"/>
    </row>
    <row r="835" spans="1:12" ht="18.2" customHeight="1" x14ac:dyDescent="0.25">
      <c r="A835" s="12"/>
      <c r="B835" s="13"/>
      <c r="C835" s="13"/>
      <c r="D835" s="13"/>
      <c r="E835" s="13"/>
      <c r="F835" s="11"/>
      <c r="G835" s="14"/>
      <c r="H835" s="14"/>
      <c r="I835" s="14"/>
      <c r="J835" s="14"/>
      <c r="K835" s="10"/>
      <c r="L835" s="11"/>
    </row>
    <row r="836" spans="1:12" ht="18.2" customHeight="1" x14ac:dyDescent="0.25">
      <c r="A836" s="12"/>
      <c r="B836" s="13"/>
      <c r="C836" s="13"/>
      <c r="D836" s="13"/>
      <c r="E836" s="13"/>
      <c r="F836" s="5" t="s">
        <v>18</v>
      </c>
      <c r="G836" s="6">
        <f>SUM(H836:J836)</f>
        <v>0</v>
      </c>
      <c r="H836" s="6">
        <v>0</v>
      </c>
      <c r="I836" s="6">
        <v>0</v>
      </c>
      <c r="J836" s="6">
        <v>0</v>
      </c>
      <c r="K836" s="10"/>
      <c r="L836" s="11"/>
    </row>
    <row r="837" spans="1:12" ht="18.2" customHeight="1" x14ac:dyDescent="0.25">
      <c r="A837" s="12"/>
      <c r="B837" s="13"/>
      <c r="C837" s="13"/>
      <c r="D837" s="13"/>
      <c r="E837" s="13"/>
      <c r="F837" s="5" t="s">
        <v>19</v>
      </c>
      <c r="G837" s="6">
        <f>SUM(H837:J837)</f>
        <v>12960.779189999999</v>
      </c>
      <c r="H837" s="6">
        <v>12702.707689999999</v>
      </c>
      <c r="I837" s="6">
        <v>258.07150000000001</v>
      </c>
      <c r="J837" s="6">
        <v>0</v>
      </c>
      <c r="K837" s="10"/>
      <c r="L837" s="11"/>
    </row>
    <row r="838" spans="1:12" ht="18.2" customHeight="1" x14ac:dyDescent="0.25">
      <c r="A838" s="12">
        <v>5</v>
      </c>
      <c r="B838" s="13" t="s">
        <v>184</v>
      </c>
      <c r="C838" s="13" t="s">
        <v>189</v>
      </c>
      <c r="D838" s="13" t="s">
        <v>22</v>
      </c>
      <c r="E838" s="13" t="s">
        <v>23</v>
      </c>
      <c r="F838" s="11" t="s">
        <v>17</v>
      </c>
      <c r="G838" s="14">
        <f>SUM(G841:G842)</f>
        <v>12127.854670000001</v>
      </c>
      <c r="H838" s="14">
        <f>SUM(H841:H842)</f>
        <v>11886.45262</v>
      </c>
      <c r="I838" s="14">
        <f>SUM(I841:I842)</f>
        <v>241.40205</v>
      </c>
      <c r="J838" s="14">
        <f>SUM(J841:J842)</f>
        <v>0</v>
      </c>
      <c r="K838" s="10">
        <v>409877.68</v>
      </c>
      <c r="L838" s="11">
        <v>91</v>
      </c>
    </row>
    <row r="839" spans="1:12" ht="18.2" customHeight="1" x14ac:dyDescent="0.25">
      <c r="A839" s="12"/>
      <c r="B839" s="13"/>
      <c r="C839" s="13"/>
      <c r="D839" s="13"/>
      <c r="E839" s="13"/>
      <c r="F839" s="11"/>
      <c r="G839" s="14"/>
      <c r="H839" s="14"/>
      <c r="I839" s="14"/>
      <c r="J839" s="14"/>
      <c r="K839" s="10"/>
      <c r="L839" s="11"/>
    </row>
    <row r="840" spans="1:12" ht="18.2" customHeight="1" x14ac:dyDescent="0.25">
      <c r="A840" s="12"/>
      <c r="B840" s="13"/>
      <c r="C840" s="13"/>
      <c r="D840" s="13"/>
      <c r="E840" s="13"/>
      <c r="F840" s="11"/>
      <c r="G840" s="14"/>
      <c r="H840" s="14"/>
      <c r="I840" s="14"/>
      <c r="J840" s="14"/>
      <c r="K840" s="10"/>
      <c r="L840" s="11"/>
    </row>
    <row r="841" spans="1:12" ht="18.2" customHeight="1" x14ac:dyDescent="0.25">
      <c r="A841" s="12"/>
      <c r="B841" s="13"/>
      <c r="C841" s="13"/>
      <c r="D841" s="13"/>
      <c r="E841" s="13"/>
      <c r="F841" s="5" t="s">
        <v>18</v>
      </c>
      <c r="G841" s="6">
        <f>SUM(H841:J841)</f>
        <v>0</v>
      </c>
      <c r="H841" s="6">
        <v>0</v>
      </c>
      <c r="I841" s="6">
        <v>0</v>
      </c>
      <c r="J841" s="6">
        <v>0</v>
      </c>
      <c r="K841" s="10"/>
      <c r="L841" s="11"/>
    </row>
    <row r="842" spans="1:12" ht="18.2" customHeight="1" x14ac:dyDescent="0.25">
      <c r="A842" s="12"/>
      <c r="B842" s="13"/>
      <c r="C842" s="13"/>
      <c r="D842" s="13"/>
      <c r="E842" s="13"/>
      <c r="F842" s="5" t="s">
        <v>19</v>
      </c>
      <c r="G842" s="6">
        <f>SUM(H842:J842)</f>
        <v>12127.854670000001</v>
      </c>
      <c r="H842" s="6">
        <v>11886.45262</v>
      </c>
      <c r="I842" s="6">
        <v>241.40205</v>
      </c>
      <c r="J842" s="6">
        <v>0</v>
      </c>
      <c r="K842" s="10"/>
      <c r="L842" s="11"/>
    </row>
    <row r="843" spans="1:12" ht="18.2" customHeight="1" x14ac:dyDescent="0.25">
      <c r="A843" s="12">
        <v>6</v>
      </c>
      <c r="B843" s="13" t="s">
        <v>184</v>
      </c>
      <c r="C843" s="13" t="s">
        <v>190</v>
      </c>
      <c r="D843" s="13" t="s">
        <v>22</v>
      </c>
      <c r="E843" s="13" t="s">
        <v>23</v>
      </c>
      <c r="F843" s="11" t="s">
        <v>17</v>
      </c>
      <c r="G843" s="14">
        <f>SUM(G846:G847)</f>
        <v>9904.8318899999995</v>
      </c>
      <c r="H843" s="14">
        <f>SUM(H846:H847)</f>
        <v>9707.6</v>
      </c>
      <c r="I843" s="14">
        <f>SUM(I846:I847)</f>
        <v>197.23188999999999</v>
      </c>
      <c r="J843" s="14">
        <f>SUM(J846:J847)</f>
        <v>0</v>
      </c>
      <c r="K843" s="10">
        <v>294169.7</v>
      </c>
      <c r="L843" s="11">
        <v>67</v>
      </c>
    </row>
    <row r="844" spans="1:12" ht="18.2" customHeight="1" x14ac:dyDescent="0.25">
      <c r="A844" s="12"/>
      <c r="B844" s="13"/>
      <c r="C844" s="13"/>
      <c r="D844" s="13"/>
      <c r="E844" s="13"/>
      <c r="F844" s="11"/>
      <c r="G844" s="14"/>
      <c r="H844" s="14"/>
      <c r="I844" s="14"/>
      <c r="J844" s="14"/>
      <c r="K844" s="10"/>
      <c r="L844" s="11"/>
    </row>
    <row r="845" spans="1:12" ht="18.2" customHeight="1" x14ac:dyDescent="0.25">
      <c r="A845" s="12"/>
      <c r="B845" s="13"/>
      <c r="C845" s="13"/>
      <c r="D845" s="13"/>
      <c r="E845" s="13"/>
      <c r="F845" s="11"/>
      <c r="G845" s="14"/>
      <c r="H845" s="14"/>
      <c r="I845" s="14"/>
      <c r="J845" s="14"/>
      <c r="K845" s="10"/>
      <c r="L845" s="11"/>
    </row>
    <row r="846" spans="1:12" ht="18.2" customHeight="1" x14ac:dyDescent="0.25">
      <c r="A846" s="12"/>
      <c r="B846" s="13"/>
      <c r="C846" s="13"/>
      <c r="D846" s="13"/>
      <c r="E846" s="13"/>
      <c r="F846" s="5" t="s">
        <v>18</v>
      </c>
      <c r="G846" s="6">
        <f>SUM(H846:J846)</f>
        <v>0</v>
      </c>
      <c r="H846" s="6">
        <v>0</v>
      </c>
      <c r="I846" s="6">
        <v>0</v>
      </c>
      <c r="J846" s="6">
        <v>0</v>
      </c>
      <c r="K846" s="10"/>
      <c r="L846" s="11"/>
    </row>
    <row r="847" spans="1:12" ht="18.2" customHeight="1" x14ac:dyDescent="0.25">
      <c r="A847" s="12"/>
      <c r="B847" s="13"/>
      <c r="C847" s="13"/>
      <c r="D847" s="13"/>
      <c r="E847" s="13"/>
      <c r="F847" s="5" t="s">
        <v>19</v>
      </c>
      <c r="G847" s="6">
        <f>SUM(H847:J847)</f>
        <v>9904.8318899999995</v>
      </c>
      <c r="H847" s="6">
        <v>9707.6</v>
      </c>
      <c r="I847" s="6">
        <v>197.23188999999999</v>
      </c>
      <c r="J847" s="6">
        <v>0</v>
      </c>
      <c r="K847" s="10"/>
      <c r="L847" s="11"/>
    </row>
    <row r="848" spans="1:12" ht="18.2" customHeight="1" x14ac:dyDescent="0.25">
      <c r="A848" s="12">
        <v>7</v>
      </c>
      <c r="B848" s="13" t="s">
        <v>184</v>
      </c>
      <c r="C848" s="13" t="s">
        <v>191</v>
      </c>
      <c r="D848" s="13" t="s">
        <v>22</v>
      </c>
      <c r="E848" s="13" t="s">
        <v>28</v>
      </c>
      <c r="F848" s="11" t="s">
        <v>17</v>
      </c>
      <c r="G848" s="14">
        <f>SUM(G851:G852)</f>
        <v>8905.0534099999986</v>
      </c>
      <c r="H848" s="14">
        <f>SUM(H851:H852)</f>
        <v>8727.7583799999993</v>
      </c>
      <c r="I848" s="14">
        <f>SUM(I851:I852)</f>
        <v>177.29503</v>
      </c>
      <c r="J848" s="14">
        <f>SUM(J851:J852)</f>
        <v>0</v>
      </c>
      <c r="K848" s="10">
        <v>349110.34</v>
      </c>
      <c r="L848" s="11">
        <v>78</v>
      </c>
    </row>
    <row r="849" spans="1:12" ht="18.2" customHeight="1" x14ac:dyDescent="0.25">
      <c r="A849" s="12"/>
      <c r="B849" s="13"/>
      <c r="C849" s="13"/>
      <c r="D849" s="13"/>
      <c r="E849" s="13"/>
      <c r="F849" s="11"/>
      <c r="G849" s="14"/>
      <c r="H849" s="14"/>
      <c r="I849" s="14"/>
      <c r="J849" s="14"/>
      <c r="K849" s="10"/>
      <c r="L849" s="11"/>
    </row>
    <row r="850" spans="1:12" ht="18.2" customHeight="1" x14ac:dyDescent="0.25">
      <c r="A850" s="12"/>
      <c r="B850" s="13"/>
      <c r="C850" s="13"/>
      <c r="D850" s="13"/>
      <c r="E850" s="13"/>
      <c r="F850" s="11"/>
      <c r="G850" s="14"/>
      <c r="H850" s="14"/>
      <c r="I850" s="14"/>
      <c r="J850" s="14"/>
      <c r="K850" s="10"/>
      <c r="L850" s="11"/>
    </row>
    <row r="851" spans="1:12" ht="18.2" customHeight="1" x14ac:dyDescent="0.25">
      <c r="A851" s="12"/>
      <c r="B851" s="13"/>
      <c r="C851" s="13"/>
      <c r="D851" s="13"/>
      <c r="E851" s="13"/>
      <c r="F851" s="5" t="s">
        <v>18</v>
      </c>
      <c r="G851" s="6">
        <f>SUM(H851:J851)</f>
        <v>0</v>
      </c>
      <c r="H851" s="6">
        <v>0</v>
      </c>
      <c r="I851" s="6">
        <v>0</v>
      </c>
      <c r="J851" s="6">
        <v>0</v>
      </c>
      <c r="K851" s="10"/>
      <c r="L851" s="11"/>
    </row>
    <row r="852" spans="1:12" ht="18.2" customHeight="1" x14ac:dyDescent="0.25">
      <c r="A852" s="12"/>
      <c r="B852" s="13"/>
      <c r="C852" s="13"/>
      <c r="D852" s="13"/>
      <c r="E852" s="13"/>
      <c r="F852" s="5" t="s">
        <v>19</v>
      </c>
      <c r="G852" s="6">
        <f>SUM(H852:J852)</f>
        <v>8905.0534099999986</v>
      </c>
      <c r="H852" s="6">
        <v>8727.7583799999993</v>
      </c>
      <c r="I852" s="6">
        <v>177.29503</v>
      </c>
      <c r="J852" s="6">
        <v>0</v>
      </c>
      <c r="K852" s="10"/>
      <c r="L852" s="11"/>
    </row>
    <row r="853" spans="1:12" ht="18.2" customHeight="1" x14ac:dyDescent="0.25">
      <c r="A853" s="12">
        <v>8</v>
      </c>
      <c r="B853" s="13" t="s">
        <v>184</v>
      </c>
      <c r="C853" s="13" t="s">
        <v>192</v>
      </c>
      <c r="D853" s="13" t="s">
        <v>22</v>
      </c>
      <c r="E853" s="13" t="s">
        <v>28</v>
      </c>
      <c r="F853" s="11" t="s">
        <v>17</v>
      </c>
      <c r="G853" s="14">
        <f>SUM(G856:G857)</f>
        <v>27327.626079999998</v>
      </c>
      <c r="H853" s="14">
        <f>SUM(H856:H857)</f>
        <v>26783.67469</v>
      </c>
      <c r="I853" s="14">
        <f>SUM(I856:I857)</f>
        <v>543.95138999999995</v>
      </c>
      <c r="J853" s="14">
        <f>SUM(J856:J857)</f>
        <v>0</v>
      </c>
      <c r="K853" s="10">
        <v>765247.85</v>
      </c>
      <c r="L853" s="11">
        <v>123</v>
      </c>
    </row>
    <row r="854" spans="1:12" ht="18.2" customHeight="1" x14ac:dyDescent="0.25">
      <c r="A854" s="12"/>
      <c r="B854" s="13"/>
      <c r="C854" s="13"/>
      <c r="D854" s="13"/>
      <c r="E854" s="13"/>
      <c r="F854" s="11"/>
      <c r="G854" s="14"/>
      <c r="H854" s="14"/>
      <c r="I854" s="14"/>
      <c r="J854" s="14"/>
      <c r="K854" s="10"/>
      <c r="L854" s="11"/>
    </row>
    <row r="855" spans="1:12" ht="18.2" customHeight="1" x14ac:dyDescent="0.25">
      <c r="A855" s="12"/>
      <c r="B855" s="13"/>
      <c r="C855" s="13"/>
      <c r="D855" s="13"/>
      <c r="E855" s="13"/>
      <c r="F855" s="11"/>
      <c r="G855" s="14"/>
      <c r="H855" s="14"/>
      <c r="I855" s="14"/>
      <c r="J855" s="14"/>
      <c r="K855" s="10"/>
      <c r="L855" s="11"/>
    </row>
    <row r="856" spans="1:12" ht="18.2" customHeight="1" x14ac:dyDescent="0.25">
      <c r="A856" s="12"/>
      <c r="B856" s="13"/>
      <c r="C856" s="13"/>
      <c r="D856" s="13"/>
      <c r="E856" s="13"/>
      <c r="F856" s="5" t="s">
        <v>18</v>
      </c>
      <c r="G856" s="6">
        <f>SUM(H856:J856)</f>
        <v>0</v>
      </c>
      <c r="H856" s="6">
        <v>0</v>
      </c>
      <c r="I856" s="6">
        <v>0</v>
      </c>
      <c r="J856" s="6">
        <v>0</v>
      </c>
      <c r="K856" s="10"/>
      <c r="L856" s="11"/>
    </row>
    <row r="857" spans="1:12" ht="18" customHeight="1" x14ac:dyDescent="0.25">
      <c r="A857" s="12"/>
      <c r="B857" s="13"/>
      <c r="C857" s="13"/>
      <c r="D857" s="13"/>
      <c r="E857" s="13"/>
      <c r="F857" s="5" t="s">
        <v>19</v>
      </c>
      <c r="G857" s="6">
        <f>SUM(H857:J857)</f>
        <v>27327.626079999998</v>
      </c>
      <c r="H857" s="6">
        <v>26783.67469</v>
      </c>
      <c r="I857" s="6">
        <v>543.95138999999995</v>
      </c>
      <c r="J857" s="6">
        <v>0</v>
      </c>
      <c r="K857" s="10"/>
      <c r="L857" s="11"/>
    </row>
    <row r="858" spans="1:12" ht="18.2" customHeight="1" x14ac:dyDescent="0.25">
      <c r="A858" s="12">
        <v>9</v>
      </c>
      <c r="B858" s="13" t="s">
        <v>184</v>
      </c>
      <c r="C858" s="13" t="s">
        <v>193</v>
      </c>
      <c r="D858" s="13" t="s">
        <v>22</v>
      </c>
      <c r="E858" s="13" t="s">
        <v>28</v>
      </c>
      <c r="F858" s="11" t="s">
        <v>17</v>
      </c>
      <c r="G858" s="14">
        <f>SUM(G861:G862)</f>
        <v>23968.512149999999</v>
      </c>
      <c r="H858" s="14">
        <f>SUM(H861:H862)</f>
        <v>23398.633989999998</v>
      </c>
      <c r="I858" s="14">
        <f>SUM(I861:I862)</f>
        <v>569.87815999999998</v>
      </c>
      <c r="J858" s="14">
        <f>SUM(J861:J862)</f>
        <v>0</v>
      </c>
      <c r="K858" s="10">
        <v>113036.88</v>
      </c>
      <c r="L858" s="11">
        <v>25</v>
      </c>
    </row>
    <row r="859" spans="1:12" ht="18.2" customHeight="1" x14ac:dyDescent="0.25">
      <c r="A859" s="12"/>
      <c r="B859" s="13"/>
      <c r="C859" s="13"/>
      <c r="D859" s="13"/>
      <c r="E859" s="13"/>
      <c r="F859" s="11"/>
      <c r="G859" s="14"/>
      <c r="H859" s="14"/>
      <c r="I859" s="14"/>
      <c r="J859" s="14"/>
      <c r="K859" s="10"/>
      <c r="L859" s="11"/>
    </row>
    <row r="860" spans="1:12" ht="18.2" customHeight="1" x14ac:dyDescent="0.25">
      <c r="A860" s="12"/>
      <c r="B860" s="13"/>
      <c r="C860" s="13"/>
      <c r="D860" s="13"/>
      <c r="E860" s="13"/>
      <c r="F860" s="11"/>
      <c r="G860" s="14"/>
      <c r="H860" s="14"/>
      <c r="I860" s="14"/>
      <c r="J860" s="14"/>
      <c r="K860" s="10"/>
      <c r="L860" s="11"/>
    </row>
    <row r="861" spans="1:12" ht="18.2" customHeight="1" x14ac:dyDescent="0.25">
      <c r="A861" s="12"/>
      <c r="B861" s="13"/>
      <c r="C861" s="13"/>
      <c r="D861" s="13"/>
      <c r="E861" s="13"/>
      <c r="F861" s="5" t="s">
        <v>18</v>
      </c>
      <c r="G861" s="6">
        <f>SUM(H861:J861)</f>
        <v>0</v>
      </c>
      <c r="H861" s="6">
        <v>0</v>
      </c>
      <c r="I861" s="6">
        <v>0</v>
      </c>
      <c r="J861" s="6">
        <v>0</v>
      </c>
      <c r="K861" s="10"/>
      <c r="L861" s="11"/>
    </row>
    <row r="862" spans="1:12" ht="50.25" customHeight="1" x14ac:dyDescent="0.25">
      <c r="A862" s="12"/>
      <c r="B862" s="13"/>
      <c r="C862" s="13"/>
      <c r="D862" s="13"/>
      <c r="E862" s="13"/>
      <c r="F862" s="5" t="s">
        <v>19</v>
      </c>
      <c r="G862" s="6">
        <f>SUM(H862:J862)</f>
        <v>23968.512149999999</v>
      </c>
      <c r="H862" s="6">
        <v>23398.633989999998</v>
      </c>
      <c r="I862" s="6">
        <v>569.87815999999998</v>
      </c>
      <c r="J862" s="6">
        <v>0</v>
      </c>
      <c r="K862" s="10"/>
      <c r="L862" s="11"/>
    </row>
    <row r="864" spans="1:12" ht="18" customHeight="1" x14ac:dyDescent="0.25">
      <c r="G864" s="8"/>
      <c r="H864" s="8"/>
    </row>
  </sheetData>
  <sheetProtection formatCells="0" formatColumns="0" formatRows="0" insertColumns="0" insertRows="0" insertHyperlinks="0" deleteColumns="0" deleteRows="0" sort="0" autoFilter="0" pivotTables="0"/>
  <mergeCells count="1940">
    <mergeCell ref="I1:L1"/>
    <mergeCell ref="J13:J15"/>
    <mergeCell ref="K13:K17"/>
    <mergeCell ref="L13:L17"/>
    <mergeCell ref="A18:E22"/>
    <mergeCell ref="F18:F20"/>
    <mergeCell ref="G18:G20"/>
    <mergeCell ref="H18:H20"/>
    <mergeCell ref="I18:I20"/>
    <mergeCell ref="J18:J20"/>
    <mergeCell ref="K18:K22"/>
    <mergeCell ref="L18:L22"/>
    <mergeCell ref="A13:E17"/>
    <mergeCell ref="F13:F15"/>
    <mergeCell ref="G13:G15"/>
    <mergeCell ref="H13:H15"/>
    <mergeCell ref="I13:I15"/>
    <mergeCell ref="B2:H2"/>
    <mergeCell ref="I2:L2"/>
    <mergeCell ref="A6:L6"/>
    <mergeCell ref="A7:L7"/>
    <mergeCell ref="A8:A11"/>
    <mergeCell ref="B8:E8"/>
    <mergeCell ref="F8:L8"/>
    <mergeCell ref="B9:B11"/>
    <mergeCell ref="C9:C11"/>
    <mergeCell ref="D9:D11"/>
    <mergeCell ref="E9:E11"/>
    <mergeCell ref="F9:G10"/>
    <mergeCell ref="H9:J9"/>
    <mergeCell ref="K9:K10"/>
    <mergeCell ref="L9:L10"/>
    <mergeCell ref="F11:G11"/>
    <mergeCell ref="K23:K27"/>
    <mergeCell ref="L23:L27"/>
    <mergeCell ref="A28:A32"/>
    <mergeCell ref="B28:B32"/>
    <mergeCell ref="C28:C32"/>
    <mergeCell ref="D28:D32"/>
    <mergeCell ref="E28:E32"/>
    <mergeCell ref="F28:F30"/>
    <mergeCell ref="G28:G30"/>
    <mergeCell ref="H28:H30"/>
    <mergeCell ref="I28:I30"/>
    <mergeCell ref="J28:J30"/>
    <mergeCell ref="K28:K32"/>
    <mergeCell ref="L28:L32"/>
    <mergeCell ref="F23:F25"/>
    <mergeCell ref="G23:G25"/>
    <mergeCell ref="H23:H25"/>
    <mergeCell ref="I23:I25"/>
    <mergeCell ref="J23:J25"/>
    <mergeCell ref="A23:A27"/>
    <mergeCell ref="B23:B27"/>
    <mergeCell ref="C23:C27"/>
    <mergeCell ref="D23:D27"/>
    <mergeCell ref="E23:E27"/>
    <mergeCell ref="K33:K37"/>
    <mergeCell ref="L33:L37"/>
    <mergeCell ref="A38:A42"/>
    <mergeCell ref="B38:B42"/>
    <mergeCell ref="C38:C42"/>
    <mergeCell ref="D38:D42"/>
    <mergeCell ref="E38:E42"/>
    <mergeCell ref="F38:F40"/>
    <mergeCell ref="G38:G40"/>
    <mergeCell ref="H38:H40"/>
    <mergeCell ref="I38:I40"/>
    <mergeCell ref="J38:J40"/>
    <mergeCell ref="K38:K42"/>
    <mergeCell ref="L38:L42"/>
    <mergeCell ref="F33:F35"/>
    <mergeCell ref="G33:G35"/>
    <mergeCell ref="H33:H35"/>
    <mergeCell ref="I33:I35"/>
    <mergeCell ref="J33:J35"/>
    <mergeCell ref="A33:A37"/>
    <mergeCell ref="B33:B37"/>
    <mergeCell ref="C33:C37"/>
    <mergeCell ref="D33:D37"/>
    <mergeCell ref="E33:E37"/>
    <mergeCell ref="K43:K47"/>
    <mergeCell ref="L43:L47"/>
    <mergeCell ref="A48:E52"/>
    <mergeCell ref="F48:F50"/>
    <mergeCell ref="G48:G50"/>
    <mergeCell ref="H48:H50"/>
    <mergeCell ref="I48:I50"/>
    <mergeCell ref="J48:J50"/>
    <mergeCell ref="K48:K52"/>
    <mergeCell ref="L48:L52"/>
    <mergeCell ref="F43:F45"/>
    <mergeCell ref="G43:G45"/>
    <mergeCell ref="H43:H45"/>
    <mergeCell ref="I43:I45"/>
    <mergeCell ref="J43:J45"/>
    <mergeCell ref="A43:A47"/>
    <mergeCell ref="B43:B47"/>
    <mergeCell ref="C43:C47"/>
    <mergeCell ref="D43:D47"/>
    <mergeCell ref="E43:E47"/>
    <mergeCell ref="K53:K57"/>
    <mergeCell ref="L53:L57"/>
    <mergeCell ref="A58:A62"/>
    <mergeCell ref="B58:B62"/>
    <mergeCell ref="C58:C62"/>
    <mergeCell ref="D58:D62"/>
    <mergeCell ref="E58:E62"/>
    <mergeCell ref="F58:F60"/>
    <mergeCell ref="G58:G60"/>
    <mergeCell ref="H58:H60"/>
    <mergeCell ref="I58:I60"/>
    <mergeCell ref="J58:J60"/>
    <mergeCell ref="K58:K62"/>
    <mergeCell ref="L58:L62"/>
    <mergeCell ref="F53:F55"/>
    <mergeCell ref="G53:G55"/>
    <mergeCell ref="H53:H55"/>
    <mergeCell ref="I53:I55"/>
    <mergeCell ref="J53:J55"/>
    <mergeCell ref="A53:A57"/>
    <mergeCell ref="B53:B57"/>
    <mergeCell ref="C53:C57"/>
    <mergeCell ref="D53:D57"/>
    <mergeCell ref="E53:E57"/>
    <mergeCell ref="K63:K67"/>
    <mergeCell ref="L63:L67"/>
    <mergeCell ref="A68:A72"/>
    <mergeCell ref="B68:B72"/>
    <mergeCell ref="C68:C72"/>
    <mergeCell ref="D68:D72"/>
    <mergeCell ref="E68:E72"/>
    <mergeCell ref="F68:F70"/>
    <mergeCell ref="G68:G70"/>
    <mergeCell ref="H68:H70"/>
    <mergeCell ref="I68:I70"/>
    <mergeCell ref="J68:J70"/>
    <mergeCell ref="K68:K72"/>
    <mergeCell ref="L68:L72"/>
    <mergeCell ref="F63:F65"/>
    <mergeCell ref="G63:G65"/>
    <mergeCell ref="H63:H65"/>
    <mergeCell ref="I63:I65"/>
    <mergeCell ref="J63:J65"/>
    <mergeCell ref="A63:A67"/>
    <mergeCell ref="B63:B67"/>
    <mergeCell ref="C63:C67"/>
    <mergeCell ref="D63:D67"/>
    <mergeCell ref="E63:E67"/>
    <mergeCell ref="K73:K77"/>
    <mergeCell ref="L73:L77"/>
    <mergeCell ref="A78:A82"/>
    <mergeCell ref="B78:B82"/>
    <mergeCell ref="C78:C82"/>
    <mergeCell ref="D78:D82"/>
    <mergeCell ref="E78:E82"/>
    <mergeCell ref="F78:F80"/>
    <mergeCell ref="G78:G80"/>
    <mergeCell ref="H78:H80"/>
    <mergeCell ref="I78:I80"/>
    <mergeCell ref="J78:J80"/>
    <mergeCell ref="K78:K82"/>
    <mergeCell ref="L78:L82"/>
    <mergeCell ref="F73:F75"/>
    <mergeCell ref="G73:G75"/>
    <mergeCell ref="H73:H75"/>
    <mergeCell ref="I73:I75"/>
    <mergeCell ref="J73:J75"/>
    <mergeCell ref="A73:A77"/>
    <mergeCell ref="B73:B77"/>
    <mergeCell ref="C73:C77"/>
    <mergeCell ref="D73:D77"/>
    <mergeCell ref="E73:E77"/>
    <mergeCell ref="J83:J85"/>
    <mergeCell ref="K83:K87"/>
    <mergeCell ref="L83:L87"/>
    <mergeCell ref="A88:A92"/>
    <mergeCell ref="B88:B92"/>
    <mergeCell ref="C88:C92"/>
    <mergeCell ref="D88:D92"/>
    <mergeCell ref="E88:E92"/>
    <mergeCell ref="F88:F90"/>
    <mergeCell ref="G88:G90"/>
    <mergeCell ref="H88:H90"/>
    <mergeCell ref="I88:I90"/>
    <mergeCell ref="J88:J90"/>
    <mergeCell ref="K88:K92"/>
    <mergeCell ref="L88:L92"/>
    <mergeCell ref="A83:E87"/>
    <mergeCell ref="F83:F85"/>
    <mergeCell ref="G83:G85"/>
    <mergeCell ref="H83:H85"/>
    <mergeCell ref="I83:I85"/>
    <mergeCell ref="K93:K97"/>
    <mergeCell ref="L93:L97"/>
    <mergeCell ref="A98:A102"/>
    <mergeCell ref="B98:B102"/>
    <mergeCell ref="C98:C102"/>
    <mergeCell ref="D98:D102"/>
    <mergeCell ref="E98:E102"/>
    <mergeCell ref="F98:F100"/>
    <mergeCell ref="G98:G100"/>
    <mergeCell ref="H98:H100"/>
    <mergeCell ref="I98:I100"/>
    <mergeCell ref="J98:J100"/>
    <mergeCell ref="K98:K102"/>
    <mergeCell ref="L98:L102"/>
    <mergeCell ref="F93:F95"/>
    <mergeCell ref="G93:G95"/>
    <mergeCell ref="H93:H95"/>
    <mergeCell ref="I93:I95"/>
    <mergeCell ref="J93:J95"/>
    <mergeCell ref="A93:A97"/>
    <mergeCell ref="B93:B97"/>
    <mergeCell ref="C93:C97"/>
    <mergeCell ref="D93:D97"/>
    <mergeCell ref="E93:E97"/>
    <mergeCell ref="K103:K107"/>
    <mergeCell ref="L103:L107"/>
    <mergeCell ref="A108:A112"/>
    <mergeCell ref="B108:B112"/>
    <mergeCell ref="C108:C112"/>
    <mergeCell ref="D108:D112"/>
    <mergeCell ref="E108:E112"/>
    <mergeCell ref="F108:F110"/>
    <mergeCell ref="G108:G110"/>
    <mergeCell ref="H108:H110"/>
    <mergeCell ref="I108:I110"/>
    <mergeCell ref="J108:J110"/>
    <mergeCell ref="K108:K112"/>
    <mergeCell ref="L108:L112"/>
    <mergeCell ref="F103:F105"/>
    <mergeCell ref="G103:G105"/>
    <mergeCell ref="H103:H105"/>
    <mergeCell ref="I103:I105"/>
    <mergeCell ref="J103:J105"/>
    <mergeCell ref="A103:A107"/>
    <mergeCell ref="B103:B107"/>
    <mergeCell ref="C103:C107"/>
    <mergeCell ref="D103:D107"/>
    <mergeCell ref="E103:E107"/>
    <mergeCell ref="J113:J115"/>
    <mergeCell ref="K113:K117"/>
    <mergeCell ref="L113:L117"/>
    <mergeCell ref="A118:A122"/>
    <mergeCell ref="B118:B122"/>
    <mergeCell ref="C118:C122"/>
    <mergeCell ref="D118:D122"/>
    <mergeCell ref="E118:E122"/>
    <mergeCell ref="F118:F120"/>
    <mergeCell ref="G118:G120"/>
    <mergeCell ref="H118:H120"/>
    <mergeCell ref="I118:I120"/>
    <mergeCell ref="J118:J120"/>
    <mergeCell ref="K118:K122"/>
    <mergeCell ref="L118:L122"/>
    <mergeCell ref="A113:E117"/>
    <mergeCell ref="F113:F115"/>
    <mergeCell ref="G113:G115"/>
    <mergeCell ref="H113:H115"/>
    <mergeCell ref="I113:I115"/>
    <mergeCell ref="K123:K127"/>
    <mergeCell ref="L123:L127"/>
    <mergeCell ref="A128:A132"/>
    <mergeCell ref="B128:B132"/>
    <mergeCell ref="C128:C132"/>
    <mergeCell ref="D128:D132"/>
    <mergeCell ref="E128:E132"/>
    <mergeCell ref="F128:F130"/>
    <mergeCell ref="G128:G130"/>
    <mergeCell ref="H128:H130"/>
    <mergeCell ref="I128:I130"/>
    <mergeCell ref="J128:J130"/>
    <mergeCell ref="K128:K132"/>
    <mergeCell ref="L128:L132"/>
    <mergeCell ref="F123:F125"/>
    <mergeCell ref="G123:G125"/>
    <mergeCell ref="H123:H125"/>
    <mergeCell ref="I123:I125"/>
    <mergeCell ref="J123:J125"/>
    <mergeCell ref="A123:A127"/>
    <mergeCell ref="B123:B127"/>
    <mergeCell ref="C123:C127"/>
    <mergeCell ref="D123:D127"/>
    <mergeCell ref="E123:E127"/>
    <mergeCell ref="K133:K137"/>
    <mergeCell ref="L133:L137"/>
    <mergeCell ref="A138:E142"/>
    <mergeCell ref="F138:F140"/>
    <mergeCell ref="G138:G140"/>
    <mergeCell ref="H138:H140"/>
    <mergeCell ref="I138:I140"/>
    <mergeCell ref="J138:J140"/>
    <mergeCell ref="K138:K142"/>
    <mergeCell ref="L138:L142"/>
    <mergeCell ref="F133:F135"/>
    <mergeCell ref="G133:G135"/>
    <mergeCell ref="H133:H135"/>
    <mergeCell ref="I133:I135"/>
    <mergeCell ref="J133:J135"/>
    <mergeCell ref="A133:A137"/>
    <mergeCell ref="B133:B137"/>
    <mergeCell ref="C133:C137"/>
    <mergeCell ref="D133:D137"/>
    <mergeCell ref="E133:E137"/>
    <mergeCell ref="K143:K147"/>
    <mergeCell ref="L143:L147"/>
    <mergeCell ref="A148:A152"/>
    <mergeCell ref="B148:B152"/>
    <mergeCell ref="C148:C152"/>
    <mergeCell ref="D148:D152"/>
    <mergeCell ref="E148:E152"/>
    <mergeCell ref="F148:F150"/>
    <mergeCell ref="G148:G150"/>
    <mergeCell ref="H148:H150"/>
    <mergeCell ref="I148:I150"/>
    <mergeCell ref="J148:J150"/>
    <mergeCell ref="K148:K152"/>
    <mergeCell ref="L148:L152"/>
    <mergeCell ref="F143:F145"/>
    <mergeCell ref="G143:G145"/>
    <mergeCell ref="H143:H145"/>
    <mergeCell ref="I143:I145"/>
    <mergeCell ref="J143:J145"/>
    <mergeCell ref="A143:A147"/>
    <mergeCell ref="B143:B147"/>
    <mergeCell ref="C143:C147"/>
    <mergeCell ref="D143:D147"/>
    <mergeCell ref="E143:E147"/>
    <mergeCell ref="K153:K157"/>
    <mergeCell ref="L153:L157"/>
    <mergeCell ref="A158:A162"/>
    <mergeCell ref="B158:B162"/>
    <mergeCell ref="C158:C162"/>
    <mergeCell ref="D158:D162"/>
    <mergeCell ref="E158:E162"/>
    <mergeCell ref="F158:F160"/>
    <mergeCell ref="G158:G160"/>
    <mergeCell ref="H158:H160"/>
    <mergeCell ref="I158:I160"/>
    <mergeCell ref="J158:J160"/>
    <mergeCell ref="K158:K162"/>
    <mergeCell ref="L158:L162"/>
    <mergeCell ref="F153:F155"/>
    <mergeCell ref="G153:G155"/>
    <mergeCell ref="H153:H155"/>
    <mergeCell ref="I153:I155"/>
    <mergeCell ref="J153:J155"/>
    <mergeCell ref="A153:A157"/>
    <mergeCell ref="B153:B157"/>
    <mergeCell ref="C153:C157"/>
    <mergeCell ref="D153:D157"/>
    <mergeCell ref="E153:E157"/>
    <mergeCell ref="K163:K167"/>
    <mergeCell ref="L163:L167"/>
    <mergeCell ref="A168:A172"/>
    <mergeCell ref="B168:B172"/>
    <mergeCell ref="C168:C172"/>
    <mergeCell ref="D168:D172"/>
    <mergeCell ref="E168:E172"/>
    <mergeCell ref="F168:F170"/>
    <mergeCell ref="G168:G170"/>
    <mergeCell ref="H168:H170"/>
    <mergeCell ref="I168:I170"/>
    <mergeCell ref="J168:J170"/>
    <mergeCell ref="K168:K172"/>
    <mergeCell ref="L168:L172"/>
    <mergeCell ref="F163:F165"/>
    <mergeCell ref="G163:G165"/>
    <mergeCell ref="H163:H165"/>
    <mergeCell ref="I163:I165"/>
    <mergeCell ref="J163:J165"/>
    <mergeCell ref="A163:A167"/>
    <mergeCell ref="B163:B167"/>
    <mergeCell ref="C163:C167"/>
    <mergeCell ref="D163:D167"/>
    <mergeCell ref="E163:E167"/>
    <mergeCell ref="K173:K177"/>
    <mergeCell ref="L173:L177"/>
    <mergeCell ref="A178:E182"/>
    <mergeCell ref="F178:F180"/>
    <mergeCell ref="G178:G180"/>
    <mergeCell ref="H178:H180"/>
    <mergeCell ref="I178:I180"/>
    <mergeCell ref="J178:J180"/>
    <mergeCell ref="K178:K182"/>
    <mergeCell ref="L178:L182"/>
    <mergeCell ref="F173:F175"/>
    <mergeCell ref="G173:G175"/>
    <mergeCell ref="H173:H175"/>
    <mergeCell ref="I173:I175"/>
    <mergeCell ref="J173:J175"/>
    <mergeCell ref="A173:A177"/>
    <mergeCell ref="B173:B177"/>
    <mergeCell ref="C173:C177"/>
    <mergeCell ref="D173:D177"/>
    <mergeCell ref="E173:E177"/>
    <mergeCell ref="K183:K187"/>
    <mergeCell ref="L183:L187"/>
    <mergeCell ref="A188:A192"/>
    <mergeCell ref="B188:B192"/>
    <mergeCell ref="C188:C192"/>
    <mergeCell ref="D188:D192"/>
    <mergeCell ref="E188:E192"/>
    <mergeCell ref="F188:F190"/>
    <mergeCell ref="G188:G190"/>
    <mergeCell ref="H188:H190"/>
    <mergeCell ref="I188:I190"/>
    <mergeCell ref="J188:J190"/>
    <mergeCell ref="K188:K192"/>
    <mergeCell ref="L188:L192"/>
    <mergeCell ref="F183:F185"/>
    <mergeCell ref="G183:G185"/>
    <mergeCell ref="H183:H185"/>
    <mergeCell ref="I183:I185"/>
    <mergeCell ref="J183:J185"/>
    <mergeCell ref="A183:A187"/>
    <mergeCell ref="B183:B187"/>
    <mergeCell ref="C183:C187"/>
    <mergeCell ref="D183:D187"/>
    <mergeCell ref="E183:E187"/>
    <mergeCell ref="J193:J195"/>
    <mergeCell ref="K193:K197"/>
    <mergeCell ref="L193:L197"/>
    <mergeCell ref="A198:A202"/>
    <mergeCell ref="B198:B202"/>
    <mergeCell ref="C198:C202"/>
    <mergeCell ref="D198:D202"/>
    <mergeCell ref="E198:E202"/>
    <mergeCell ref="F198:F200"/>
    <mergeCell ref="G198:G200"/>
    <mergeCell ref="H198:H200"/>
    <mergeCell ref="I198:I200"/>
    <mergeCell ref="J198:J200"/>
    <mergeCell ref="K198:K202"/>
    <mergeCell ref="L198:L202"/>
    <mergeCell ref="A193:E197"/>
    <mergeCell ref="F193:F195"/>
    <mergeCell ref="G193:G195"/>
    <mergeCell ref="H193:H195"/>
    <mergeCell ref="I193:I195"/>
    <mergeCell ref="K203:K207"/>
    <mergeCell ref="L203:L207"/>
    <mergeCell ref="A208:A212"/>
    <mergeCell ref="B208:B212"/>
    <mergeCell ref="C208:C212"/>
    <mergeCell ref="D208:D212"/>
    <mergeCell ref="E208:E212"/>
    <mergeCell ref="F208:F210"/>
    <mergeCell ref="G208:G210"/>
    <mergeCell ref="H208:H210"/>
    <mergeCell ref="I208:I210"/>
    <mergeCell ref="J208:J210"/>
    <mergeCell ref="K208:K212"/>
    <mergeCell ref="L208:L212"/>
    <mergeCell ref="F203:F205"/>
    <mergeCell ref="G203:G205"/>
    <mergeCell ref="H203:H205"/>
    <mergeCell ref="I203:I205"/>
    <mergeCell ref="J203:J205"/>
    <mergeCell ref="A203:A207"/>
    <mergeCell ref="B203:B207"/>
    <mergeCell ref="C203:C207"/>
    <mergeCell ref="D203:D207"/>
    <mergeCell ref="E203:E207"/>
    <mergeCell ref="J213:J215"/>
    <mergeCell ref="K213:K217"/>
    <mergeCell ref="L213:L217"/>
    <mergeCell ref="A218:A222"/>
    <mergeCell ref="B218:B222"/>
    <mergeCell ref="C218:C222"/>
    <mergeCell ref="D218:D222"/>
    <mergeCell ref="E218:E222"/>
    <mergeCell ref="F218:F220"/>
    <mergeCell ref="G218:G220"/>
    <mergeCell ref="H218:H220"/>
    <mergeCell ref="I218:I220"/>
    <mergeCell ref="J218:J220"/>
    <mergeCell ref="K218:K222"/>
    <mergeCell ref="L218:L222"/>
    <mergeCell ref="A213:E217"/>
    <mergeCell ref="F213:F215"/>
    <mergeCell ref="G213:G215"/>
    <mergeCell ref="H213:H215"/>
    <mergeCell ref="I213:I215"/>
    <mergeCell ref="J223:J225"/>
    <mergeCell ref="K223:K227"/>
    <mergeCell ref="L223:L227"/>
    <mergeCell ref="A228:A232"/>
    <mergeCell ref="B228:B232"/>
    <mergeCell ref="C228:C232"/>
    <mergeCell ref="D228:D232"/>
    <mergeCell ref="E228:E232"/>
    <mergeCell ref="F228:F230"/>
    <mergeCell ref="G228:G230"/>
    <mergeCell ref="H228:H230"/>
    <mergeCell ref="I228:I230"/>
    <mergeCell ref="J228:J230"/>
    <mergeCell ref="K228:K232"/>
    <mergeCell ref="L228:L232"/>
    <mergeCell ref="A223:E227"/>
    <mergeCell ref="F223:F225"/>
    <mergeCell ref="G223:G225"/>
    <mergeCell ref="H223:H225"/>
    <mergeCell ref="I223:I225"/>
    <mergeCell ref="K233:K237"/>
    <mergeCell ref="L233:L237"/>
    <mergeCell ref="A238:A242"/>
    <mergeCell ref="B238:B242"/>
    <mergeCell ref="C238:C242"/>
    <mergeCell ref="D238:D242"/>
    <mergeCell ref="E238:E242"/>
    <mergeCell ref="F238:F240"/>
    <mergeCell ref="G238:G240"/>
    <mergeCell ref="H238:H240"/>
    <mergeCell ref="I238:I240"/>
    <mergeCell ref="J238:J240"/>
    <mergeCell ref="K238:K242"/>
    <mergeCell ref="L238:L242"/>
    <mergeCell ref="F233:F235"/>
    <mergeCell ref="G233:G235"/>
    <mergeCell ref="H233:H235"/>
    <mergeCell ref="I233:I235"/>
    <mergeCell ref="J233:J235"/>
    <mergeCell ref="A233:A237"/>
    <mergeCell ref="B233:B237"/>
    <mergeCell ref="C233:C237"/>
    <mergeCell ref="D233:D237"/>
    <mergeCell ref="E233:E237"/>
    <mergeCell ref="K243:K247"/>
    <mergeCell ref="L243:L247"/>
    <mergeCell ref="A248:A252"/>
    <mergeCell ref="B248:B252"/>
    <mergeCell ref="C248:C252"/>
    <mergeCell ref="D248:D252"/>
    <mergeCell ref="E248:E252"/>
    <mergeCell ref="F248:F250"/>
    <mergeCell ref="G248:G250"/>
    <mergeCell ref="H248:H250"/>
    <mergeCell ref="I248:I250"/>
    <mergeCell ref="J248:J250"/>
    <mergeCell ref="K248:K252"/>
    <mergeCell ref="L248:L252"/>
    <mergeCell ref="F243:F245"/>
    <mergeCell ref="G243:G245"/>
    <mergeCell ref="H243:H245"/>
    <mergeCell ref="I243:I245"/>
    <mergeCell ref="J243:J245"/>
    <mergeCell ref="A243:A247"/>
    <mergeCell ref="B243:B247"/>
    <mergeCell ref="C243:C247"/>
    <mergeCell ref="D243:D247"/>
    <mergeCell ref="E243:E247"/>
    <mergeCell ref="J253:J255"/>
    <mergeCell ref="K253:K257"/>
    <mergeCell ref="L253:L257"/>
    <mergeCell ref="A258:A262"/>
    <mergeCell ref="B258:B262"/>
    <mergeCell ref="C258:C262"/>
    <mergeCell ref="D258:D262"/>
    <mergeCell ref="E258:E262"/>
    <mergeCell ref="F258:F260"/>
    <mergeCell ref="G258:G260"/>
    <mergeCell ref="H258:H260"/>
    <mergeCell ref="I258:I260"/>
    <mergeCell ref="J258:J260"/>
    <mergeCell ref="K258:K262"/>
    <mergeCell ref="L258:L262"/>
    <mergeCell ref="A253:E257"/>
    <mergeCell ref="F253:F255"/>
    <mergeCell ref="G253:G255"/>
    <mergeCell ref="H253:H255"/>
    <mergeCell ref="I253:I255"/>
    <mergeCell ref="K263:K267"/>
    <mergeCell ref="L263:L267"/>
    <mergeCell ref="A268:A272"/>
    <mergeCell ref="B268:B272"/>
    <mergeCell ref="C268:C272"/>
    <mergeCell ref="D268:D272"/>
    <mergeCell ref="E268:E272"/>
    <mergeCell ref="F268:F270"/>
    <mergeCell ref="G268:G270"/>
    <mergeCell ref="H268:H270"/>
    <mergeCell ref="I268:I270"/>
    <mergeCell ref="J268:J270"/>
    <mergeCell ref="K268:K272"/>
    <mergeCell ref="L268:L272"/>
    <mergeCell ref="F263:F265"/>
    <mergeCell ref="G263:G265"/>
    <mergeCell ref="H263:H265"/>
    <mergeCell ref="I263:I265"/>
    <mergeCell ref="J263:J265"/>
    <mergeCell ref="A263:A267"/>
    <mergeCell ref="B263:B267"/>
    <mergeCell ref="C263:C267"/>
    <mergeCell ref="D263:D267"/>
    <mergeCell ref="E263:E267"/>
    <mergeCell ref="K273:K277"/>
    <mergeCell ref="L273:L277"/>
    <mergeCell ref="A278:A282"/>
    <mergeCell ref="B278:B282"/>
    <mergeCell ref="C278:C282"/>
    <mergeCell ref="D278:D282"/>
    <mergeCell ref="E278:E282"/>
    <mergeCell ref="F278:F280"/>
    <mergeCell ref="G278:G280"/>
    <mergeCell ref="H278:H280"/>
    <mergeCell ref="I278:I280"/>
    <mergeCell ref="J278:J280"/>
    <mergeCell ref="K278:K282"/>
    <mergeCell ref="L278:L282"/>
    <mergeCell ref="F273:F275"/>
    <mergeCell ref="G273:G275"/>
    <mergeCell ref="H273:H275"/>
    <mergeCell ref="I273:I275"/>
    <mergeCell ref="J273:J275"/>
    <mergeCell ref="A273:A277"/>
    <mergeCell ref="B273:B277"/>
    <mergeCell ref="C273:C277"/>
    <mergeCell ref="D273:D277"/>
    <mergeCell ref="E273:E277"/>
    <mergeCell ref="K283:K287"/>
    <mergeCell ref="L283:L287"/>
    <mergeCell ref="A288:E292"/>
    <mergeCell ref="F288:F290"/>
    <mergeCell ref="G288:G290"/>
    <mergeCell ref="H288:H290"/>
    <mergeCell ref="I288:I290"/>
    <mergeCell ref="J288:J290"/>
    <mergeCell ref="K288:K292"/>
    <mergeCell ref="L288:L292"/>
    <mergeCell ref="F283:F285"/>
    <mergeCell ref="G283:G285"/>
    <mergeCell ref="H283:H285"/>
    <mergeCell ref="I283:I285"/>
    <mergeCell ref="J283:J285"/>
    <mergeCell ref="A283:A287"/>
    <mergeCell ref="B283:B287"/>
    <mergeCell ref="C283:C287"/>
    <mergeCell ref="D283:D287"/>
    <mergeCell ref="E283:E287"/>
    <mergeCell ref="K293:K297"/>
    <mergeCell ref="L293:L297"/>
    <mergeCell ref="A298:A302"/>
    <mergeCell ref="B298:B302"/>
    <mergeCell ref="C298:C302"/>
    <mergeCell ref="D298:D302"/>
    <mergeCell ref="E298:E302"/>
    <mergeCell ref="F298:F300"/>
    <mergeCell ref="G298:G300"/>
    <mergeCell ref="H298:H300"/>
    <mergeCell ref="I298:I300"/>
    <mergeCell ref="J298:J300"/>
    <mergeCell ref="K298:K302"/>
    <mergeCell ref="L298:L302"/>
    <mergeCell ref="F293:F295"/>
    <mergeCell ref="G293:G295"/>
    <mergeCell ref="H293:H295"/>
    <mergeCell ref="I293:I295"/>
    <mergeCell ref="J293:J295"/>
    <mergeCell ref="A293:A297"/>
    <mergeCell ref="B293:B297"/>
    <mergeCell ref="C293:C297"/>
    <mergeCell ref="D293:D297"/>
    <mergeCell ref="E293:E297"/>
    <mergeCell ref="J303:J305"/>
    <mergeCell ref="K303:K307"/>
    <mergeCell ref="L303:L307"/>
    <mergeCell ref="A308:A312"/>
    <mergeCell ref="B308:B312"/>
    <mergeCell ref="C308:C312"/>
    <mergeCell ref="D308:D312"/>
    <mergeCell ref="E308:E312"/>
    <mergeCell ref="F308:F310"/>
    <mergeCell ref="G308:G310"/>
    <mergeCell ref="H308:H310"/>
    <mergeCell ref="I308:I310"/>
    <mergeCell ref="J308:J310"/>
    <mergeCell ref="K308:K312"/>
    <mergeCell ref="L308:L312"/>
    <mergeCell ref="A303:E307"/>
    <mergeCell ref="F303:F305"/>
    <mergeCell ref="G303:G305"/>
    <mergeCell ref="H303:H305"/>
    <mergeCell ref="I303:I305"/>
    <mergeCell ref="K313:K317"/>
    <mergeCell ref="L313:L317"/>
    <mergeCell ref="A318:A322"/>
    <mergeCell ref="B318:B322"/>
    <mergeCell ref="C318:C322"/>
    <mergeCell ref="D318:D322"/>
    <mergeCell ref="E318:E322"/>
    <mergeCell ref="F318:F320"/>
    <mergeCell ref="G318:G320"/>
    <mergeCell ref="H318:H320"/>
    <mergeCell ref="I318:I320"/>
    <mergeCell ref="J318:J320"/>
    <mergeCell ref="K318:K322"/>
    <mergeCell ref="L318:L322"/>
    <mergeCell ref="F313:F315"/>
    <mergeCell ref="G313:G315"/>
    <mergeCell ref="H313:H315"/>
    <mergeCell ref="I313:I315"/>
    <mergeCell ref="J313:J315"/>
    <mergeCell ref="A313:A317"/>
    <mergeCell ref="B313:B317"/>
    <mergeCell ref="C313:C317"/>
    <mergeCell ref="D313:D317"/>
    <mergeCell ref="E313:E317"/>
    <mergeCell ref="K323:K327"/>
    <mergeCell ref="L323:L327"/>
    <mergeCell ref="A328:A332"/>
    <mergeCell ref="B328:B332"/>
    <mergeCell ref="C328:C332"/>
    <mergeCell ref="D328:D332"/>
    <mergeCell ref="E328:E332"/>
    <mergeCell ref="F328:F330"/>
    <mergeCell ref="G328:G330"/>
    <mergeCell ref="H328:H330"/>
    <mergeCell ref="I328:I330"/>
    <mergeCell ref="J328:J330"/>
    <mergeCell ref="K328:K332"/>
    <mergeCell ref="L328:L332"/>
    <mergeCell ref="F323:F325"/>
    <mergeCell ref="G323:G325"/>
    <mergeCell ref="H323:H325"/>
    <mergeCell ref="I323:I325"/>
    <mergeCell ref="J323:J325"/>
    <mergeCell ref="A323:A327"/>
    <mergeCell ref="B323:B327"/>
    <mergeCell ref="C323:C327"/>
    <mergeCell ref="D323:D327"/>
    <mergeCell ref="E323:E327"/>
    <mergeCell ref="K333:K337"/>
    <mergeCell ref="L333:L337"/>
    <mergeCell ref="A338:E342"/>
    <mergeCell ref="F338:F340"/>
    <mergeCell ref="G338:G340"/>
    <mergeCell ref="H338:H340"/>
    <mergeCell ref="I338:I340"/>
    <mergeCell ref="J338:J340"/>
    <mergeCell ref="K338:K342"/>
    <mergeCell ref="L338:L342"/>
    <mergeCell ref="F333:F335"/>
    <mergeCell ref="G333:G335"/>
    <mergeCell ref="H333:H335"/>
    <mergeCell ref="I333:I335"/>
    <mergeCell ref="J333:J335"/>
    <mergeCell ref="A333:A337"/>
    <mergeCell ref="B333:B337"/>
    <mergeCell ref="C333:C337"/>
    <mergeCell ref="D333:D337"/>
    <mergeCell ref="E333:E337"/>
    <mergeCell ref="K343:K347"/>
    <mergeCell ref="L343:L347"/>
    <mergeCell ref="A348:A352"/>
    <mergeCell ref="B348:B352"/>
    <mergeCell ref="C348:C352"/>
    <mergeCell ref="D348:D352"/>
    <mergeCell ref="E348:E352"/>
    <mergeCell ref="F348:F350"/>
    <mergeCell ref="G348:G350"/>
    <mergeCell ref="H348:H350"/>
    <mergeCell ref="I348:I350"/>
    <mergeCell ref="J348:J350"/>
    <mergeCell ref="K348:K352"/>
    <mergeCell ref="L348:L352"/>
    <mergeCell ref="F343:F345"/>
    <mergeCell ref="G343:G345"/>
    <mergeCell ref="H343:H345"/>
    <mergeCell ref="I343:I345"/>
    <mergeCell ref="J343:J345"/>
    <mergeCell ref="A343:A347"/>
    <mergeCell ref="B343:B347"/>
    <mergeCell ref="C343:C347"/>
    <mergeCell ref="D343:D347"/>
    <mergeCell ref="E343:E347"/>
    <mergeCell ref="K353:K357"/>
    <mergeCell ref="L353:L357"/>
    <mergeCell ref="A358:A362"/>
    <mergeCell ref="B358:B362"/>
    <mergeCell ref="C358:C362"/>
    <mergeCell ref="D358:D362"/>
    <mergeCell ref="E358:E362"/>
    <mergeCell ref="F358:F360"/>
    <mergeCell ref="G358:G360"/>
    <mergeCell ref="H358:H360"/>
    <mergeCell ref="I358:I360"/>
    <mergeCell ref="J358:J360"/>
    <mergeCell ref="K358:K362"/>
    <mergeCell ref="L358:L362"/>
    <mergeCell ref="F353:F355"/>
    <mergeCell ref="G353:G355"/>
    <mergeCell ref="H353:H355"/>
    <mergeCell ref="I353:I355"/>
    <mergeCell ref="J353:J355"/>
    <mergeCell ref="A353:A357"/>
    <mergeCell ref="B353:B357"/>
    <mergeCell ref="C353:C357"/>
    <mergeCell ref="D353:D357"/>
    <mergeCell ref="E353:E357"/>
    <mergeCell ref="J363:J365"/>
    <mergeCell ref="K363:K367"/>
    <mergeCell ref="L363:L367"/>
    <mergeCell ref="A368:A372"/>
    <mergeCell ref="B368:B372"/>
    <mergeCell ref="C368:C372"/>
    <mergeCell ref="D368:D372"/>
    <mergeCell ref="E368:E372"/>
    <mergeCell ref="F368:F370"/>
    <mergeCell ref="G368:G370"/>
    <mergeCell ref="H368:H370"/>
    <mergeCell ref="I368:I370"/>
    <mergeCell ref="J368:J370"/>
    <mergeCell ref="K368:K372"/>
    <mergeCell ref="L368:L372"/>
    <mergeCell ref="A363:E367"/>
    <mergeCell ref="F363:F365"/>
    <mergeCell ref="G363:G365"/>
    <mergeCell ref="H363:H365"/>
    <mergeCell ref="I363:I365"/>
    <mergeCell ref="K373:K377"/>
    <mergeCell ref="L373:L377"/>
    <mergeCell ref="A378:A382"/>
    <mergeCell ref="B378:B382"/>
    <mergeCell ref="C378:C382"/>
    <mergeCell ref="D378:D382"/>
    <mergeCell ref="E378:E382"/>
    <mergeCell ref="F378:F380"/>
    <mergeCell ref="G378:G380"/>
    <mergeCell ref="H378:H380"/>
    <mergeCell ref="I378:I380"/>
    <mergeCell ref="J378:J380"/>
    <mergeCell ref="K378:K382"/>
    <mergeCell ref="L378:L382"/>
    <mergeCell ref="F373:F375"/>
    <mergeCell ref="G373:G375"/>
    <mergeCell ref="H373:H375"/>
    <mergeCell ref="I373:I375"/>
    <mergeCell ref="J373:J375"/>
    <mergeCell ref="A373:A377"/>
    <mergeCell ref="B373:B377"/>
    <mergeCell ref="C373:C377"/>
    <mergeCell ref="D373:D377"/>
    <mergeCell ref="E373:E377"/>
    <mergeCell ref="K383:K387"/>
    <mergeCell ref="L383:L387"/>
    <mergeCell ref="A388:A392"/>
    <mergeCell ref="B388:B392"/>
    <mergeCell ref="C388:C392"/>
    <mergeCell ref="D388:D392"/>
    <mergeCell ref="E388:E392"/>
    <mergeCell ref="F388:F390"/>
    <mergeCell ref="G388:G390"/>
    <mergeCell ref="H388:H390"/>
    <mergeCell ref="I388:I390"/>
    <mergeCell ref="J388:J390"/>
    <mergeCell ref="K388:K392"/>
    <mergeCell ref="L388:L392"/>
    <mergeCell ref="F383:F385"/>
    <mergeCell ref="G383:G385"/>
    <mergeCell ref="H383:H385"/>
    <mergeCell ref="I383:I385"/>
    <mergeCell ref="J383:J385"/>
    <mergeCell ref="A383:A387"/>
    <mergeCell ref="B383:B387"/>
    <mergeCell ref="C383:C387"/>
    <mergeCell ref="D383:D387"/>
    <mergeCell ref="E383:E387"/>
    <mergeCell ref="K393:K397"/>
    <mergeCell ref="L393:L397"/>
    <mergeCell ref="A398:A402"/>
    <mergeCell ref="B398:B402"/>
    <mergeCell ref="C398:C402"/>
    <mergeCell ref="D398:D402"/>
    <mergeCell ref="E398:E402"/>
    <mergeCell ref="F398:F400"/>
    <mergeCell ref="G398:G400"/>
    <mergeCell ref="H398:H400"/>
    <mergeCell ref="I398:I400"/>
    <mergeCell ref="J398:J400"/>
    <mergeCell ref="K398:K402"/>
    <mergeCell ref="L398:L402"/>
    <mergeCell ref="F393:F395"/>
    <mergeCell ref="G393:G395"/>
    <mergeCell ref="H393:H395"/>
    <mergeCell ref="I393:I395"/>
    <mergeCell ref="J393:J395"/>
    <mergeCell ref="A393:A397"/>
    <mergeCell ref="B393:B397"/>
    <mergeCell ref="C393:C397"/>
    <mergeCell ref="D393:D397"/>
    <mergeCell ref="E393:E397"/>
    <mergeCell ref="K403:K407"/>
    <mergeCell ref="L403:L407"/>
    <mergeCell ref="A408:A412"/>
    <mergeCell ref="B408:B412"/>
    <mergeCell ref="C408:C412"/>
    <mergeCell ref="D408:D412"/>
    <mergeCell ref="E408:E412"/>
    <mergeCell ref="F408:F410"/>
    <mergeCell ref="G408:G410"/>
    <mergeCell ref="H408:H410"/>
    <mergeCell ref="I408:I410"/>
    <mergeCell ref="J408:J410"/>
    <mergeCell ref="K408:K412"/>
    <mergeCell ref="L408:L412"/>
    <mergeCell ref="F403:F405"/>
    <mergeCell ref="G403:G405"/>
    <mergeCell ref="H403:H405"/>
    <mergeCell ref="I403:I405"/>
    <mergeCell ref="J403:J405"/>
    <mergeCell ref="A403:A407"/>
    <mergeCell ref="B403:B407"/>
    <mergeCell ref="C403:C407"/>
    <mergeCell ref="D403:D407"/>
    <mergeCell ref="E403:E407"/>
    <mergeCell ref="K413:K417"/>
    <mergeCell ref="L413:L417"/>
    <mergeCell ref="A418:E422"/>
    <mergeCell ref="F418:F420"/>
    <mergeCell ref="G418:G420"/>
    <mergeCell ref="H418:H420"/>
    <mergeCell ref="I418:I420"/>
    <mergeCell ref="J418:J420"/>
    <mergeCell ref="K418:K422"/>
    <mergeCell ref="L418:L422"/>
    <mergeCell ref="F413:F415"/>
    <mergeCell ref="G413:G415"/>
    <mergeCell ref="H413:H415"/>
    <mergeCell ref="I413:I415"/>
    <mergeCell ref="J413:J415"/>
    <mergeCell ref="A413:A417"/>
    <mergeCell ref="B413:B417"/>
    <mergeCell ref="C413:C417"/>
    <mergeCell ref="D413:D417"/>
    <mergeCell ref="E413:E417"/>
    <mergeCell ref="K423:K427"/>
    <mergeCell ref="L423:L427"/>
    <mergeCell ref="A428:A432"/>
    <mergeCell ref="B428:B432"/>
    <mergeCell ref="C428:C432"/>
    <mergeCell ref="D428:D432"/>
    <mergeCell ref="E428:E432"/>
    <mergeCell ref="F428:F430"/>
    <mergeCell ref="G428:G430"/>
    <mergeCell ref="H428:H430"/>
    <mergeCell ref="I428:I430"/>
    <mergeCell ref="J428:J430"/>
    <mergeCell ref="K428:K432"/>
    <mergeCell ref="L428:L432"/>
    <mergeCell ref="F423:F425"/>
    <mergeCell ref="G423:G425"/>
    <mergeCell ref="H423:H425"/>
    <mergeCell ref="I423:I425"/>
    <mergeCell ref="J423:J425"/>
    <mergeCell ref="A423:A427"/>
    <mergeCell ref="B423:B427"/>
    <mergeCell ref="C423:C427"/>
    <mergeCell ref="D423:D427"/>
    <mergeCell ref="E423:E427"/>
    <mergeCell ref="K433:K437"/>
    <mergeCell ref="L433:L437"/>
    <mergeCell ref="A438:A442"/>
    <mergeCell ref="B438:B442"/>
    <mergeCell ref="C438:C442"/>
    <mergeCell ref="D438:D442"/>
    <mergeCell ref="E438:E442"/>
    <mergeCell ref="F438:F440"/>
    <mergeCell ref="G438:G440"/>
    <mergeCell ref="H438:H440"/>
    <mergeCell ref="I438:I440"/>
    <mergeCell ref="J438:J440"/>
    <mergeCell ref="K438:K442"/>
    <mergeCell ref="L438:L442"/>
    <mergeCell ref="F433:F435"/>
    <mergeCell ref="G433:G435"/>
    <mergeCell ref="H433:H435"/>
    <mergeCell ref="I433:I435"/>
    <mergeCell ref="J433:J435"/>
    <mergeCell ref="A433:A437"/>
    <mergeCell ref="B433:B437"/>
    <mergeCell ref="C433:C437"/>
    <mergeCell ref="D433:D437"/>
    <mergeCell ref="E433:E437"/>
    <mergeCell ref="K443:K447"/>
    <mergeCell ref="L443:L447"/>
    <mergeCell ref="A448:A452"/>
    <mergeCell ref="B448:B452"/>
    <mergeCell ref="C448:C452"/>
    <mergeCell ref="D448:D452"/>
    <mergeCell ref="E448:E452"/>
    <mergeCell ref="F448:F450"/>
    <mergeCell ref="G448:G450"/>
    <mergeCell ref="H448:H450"/>
    <mergeCell ref="I448:I450"/>
    <mergeCell ref="J448:J450"/>
    <mergeCell ref="K448:K452"/>
    <mergeCell ref="L448:L452"/>
    <mergeCell ref="F443:F445"/>
    <mergeCell ref="G443:G445"/>
    <mergeCell ref="H443:H445"/>
    <mergeCell ref="I443:I445"/>
    <mergeCell ref="J443:J445"/>
    <mergeCell ref="A443:A447"/>
    <mergeCell ref="B443:B447"/>
    <mergeCell ref="C443:C447"/>
    <mergeCell ref="D443:D447"/>
    <mergeCell ref="E443:E447"/>
    <mergeCell ref="K453:K457"/>
    <mergeCell ref="L453:L457"/>
    <mergeCell ref="A458:A462"/>
    <mergeCell ref="B458:B462"/>
    <mergeCell ref="C458:C462"/>
    <mergeCell ref="D458:D462"/>
    <mergeCell ref="E458:E462"/>
    <mergeCell ref="F458:F460"/>
    <mergeCell ref="G458:G460"/>
    <mergeCell ref="H458:H460"/>
    <mergeCell ref="I458:I460"/>
    <mergeCell ref="J458:J460"/>
    <mergeCell ref="K458:K462"/>
    <mergeCell ref="L458:L462"/>
    <mergeCell ref="F453:F455"/>
    <mergeCell ref="G453:G455"/>
    <mergeCell ref="H453:H455"/>
    <mergeCell ref="I453:I455"/>
    <mergeCell ref="J453:J455"/>
    <mergeCell ref="A453:A457"/>
    <mergeCell ref="B453:B457"/>
    <mergeCell ref="C453:C457"/>
    <mergeCell ref="D453:D457"/>
    <mergeCell ref="E453:E457"/>
    <mergeCell ref="J463:J465"/>
    <mergeCell ref="K463:K467"/>
    <mergeCell ref="L463:L467"/>
    <mergeCell ref="A468:A472"/>
    <mergeCell ref="B468:B472"/>
    <mergeCell ref="C468:C472"/>
    <mergeCell ref="D468:D472"/>
    <mergeCell ref="E468:E472"/>
    <mergeCell ref="F468:F470"/>
    <mergeCell ref="G468:G470"/>
    <mergeCell ref="H468:H470"/>
    <mergeCell ref="I468:I470"/>
    <mergeCell ref="J468:J470"/>
    <mergeCell ref="K468:K472"/>
    <mergeCell ref="L468:L472"/>
    <mergeCell ref="A463:E467"/>
    <mergeCell ref="F463:F465"/>
    <mergeCell ref="G463:G465"/>
    <mergeCell ref="H463:H465"/>
    <mergeCell ref="I463:I465"/>
    <mergeCell ref="K473:K477"/>
    <mergeCell ref="L473:L477"/>
    <mergeCell ref="A478:A482"/>
    <mergeCell ref="B478:B482"/>
    <mergeCell ref="C478:C482"/>
    <mergeCell ref="D478:D482"/>
    <mergeCell ref="E478:E482"/>
    <mergeCell ref="F478:F480"/>
    <mergeCell ref="G478:G480"/>
    <mergeCell ref="H478:H480"/>
    <mergeCell ref="I478:I480"/>
    <mergeCell ref="J478:J480"/>
    <mergeCell ref="K478:K482"/>
    <mergeCell ref="L478:L482"/>
    <mergeCell ref="F473:F475"/>
    <mergeCell ref="G473:G475"/>
    <mergeCell ref="H473:H475"/>
    <mergeCell ref="I473:I475"/>
    <mergeCell ref="J473:J475"/>
    <mergeCell ref="A473:A477"/>
    <mergeCell ref="B473:B477"/>
    <mergeCell ref="C473:C477"/>
    <mergeCell ref="D473:D477"/>
    <mergeCell ref="E473:E477"/>
    <mergeCell ref="K483:K487"/>
    <mergeCell ref="L483:L487"/>
    <mergeCell ref="A488:E492"/>
    <mergeCell ref="F488:F490"/>
    <mergeCell ref="G488:G490"/>
    <mergeCell ref="H488:H490"/>
    <mergeCell ref="I488:I490"/>
    <mergeCell ref="J488:J490"/>
    <mergeCell ref="K488:K492"/>
    <mergeCell ref="L488:L492"/>
    <mergeCell ref="F483:F485"/>
    <mergeCell ref="G483:G485"/>
    <mergeCell ref="H483:H485"/>
    <mergeCell ref="I483:I485"/>
    <mergeCell ref="J483:J485"/>
    <mergeCell ref="A483:A487"/>
    <mergeCell ref="B483:B487"/>
    <mergeCell ref="C483:C487"/>
    <mergeCell ref="D483:D487"/>
    <mergeCell ref="E483:E487"/>
    <mergeCell ref="K493:K497"/>
    <mergeCell ref="L493:L497"/>
    <mergeCell ref="A498:E502"/>
    <mergeCell ref="F498:F500"/>
    <mergeCell ref="G498:G500"/>
    <mergeCell ref="H498:H500"/>
    <mergeCell ref="I498:I500"/>
    <mergeCell ref="J498:J500"/>
    <mergeCell ref="K498:K502"/>
    <mergeCell ref="L498:L502"/>
    <mergeCell ref="F493:F495"/>
    <mergeCell ref="G493:G495"/>
    <mergeCell ref="H493:H495"/>
    <mergeCell ref="I493:I495"/>
    <mergeCell ref="J493:J495"/>
    <mergeCell ref="A493:A497"/>
    <mergeCell ref="B493:B497"/>
    <mergeCell ref="C493:C497"/>
    <mergeCell ref="D493:D497"/>
    <mergeCell ref="E493:E497"/>
    <mergeCell ref="K503:K507"/>
    <mergeCell ref="L503:L507"/>
    <mergeCell ref="A508:A512"/>
    <mergeCell ref="B508:B512"/>
    <mergeCell ref="C508:C512"/>
    <mergeCell ref="D508:D512"/>
    <mergeCell ref="E508:E512"/>
    <mergeCell ref="F508:F510"/>
    <mergeCell ref="G508:G510"/>
    <mergeCell ref="H508:H510"/>
    <mergeCell ref="I508:I510"/>
    <mergeCell ref="J508:J510"/>
    <mergeCell ref="K508:K512"/>
    <mergeCell ref="L508:L512"/>
    <mergeCell ref="F503:F505"/>
    <mergeCell ref="G503:G505"/>
    <mergeCell ref="H503:H505"/>
    <mergeCell ref="I503:I505"/>
    <mergeCell ref="J503:J505"/>
    <mergeCell ref="A503:A507"/>
    <mergeCell ref="B503:B507"/>
    <mergeCell ref="C503:C507"/>
    <mergeCell ref="D503:D507"/>
    <mergeCell ref="E503:E507"/>
    <mergeCell ref="K513:K517"/>
    <mergeCell ref="L513:L517"/>
    <mergeCell ref="A518:E522"/>
    <mergeCell ref="F518:F520"/>
    <mergeCell ref="G518:G520"/>
    <mergeCell ref="H518:H520"/>
    <mergeCell ref="I518:I520"/>
    <mergeCell ref="J518:J520"/>
    <mergeCell ref="K518:K522"/>
    <mergeCell ref="L518:L522"/>
    <mergeCell ref="F513:F515"/>
    <mergeCell ref="G513:G515"/>
    <mergeCell ref="H513:H515"/>
    <mergeCell ref="I513:I515"/>
    <mergeCell ref="J513:J515"/>
    <mergeCell ref="A513:A517"/>
    <mergeCell ref="B513:B517"/>
    <mergeCell ref="C513:C517"/>
    <mergeCell ref="D513:D517"/>
    <mergeCell ref="E513:E517"/>
    <mergeCell ref="K523:K527"/>
    <mergeCell ref="L523:L527"/>
    <mergeCell ref="A528:A532"/>
    <mergeCell ref="B528:B532"/>
    <mergeCell ref="C528:C532"/>
    <mergeCell ref="D528:D532"/>
    <mergeCell ref="E528:E532"/>
    <mergeCell ref="F528:F530"/>
    <mergeCell ref="G528:G530"/>
    <mergeCell ref="H528:H530"/>
    <mergeCell ref="I528:I530"/>
    <mergeCell ref="J528:J530"/>
    <mergeCell ref="K528:K532"/>
    <mergeCell ref="L528:L532"/>
    <mergeCell ref="F523:F525"/>
    <mergeCell ref="G523:G525"/>
    <mergeCell ref="H523:H525"/>
    <mergeCell ref="I523:I525"/>
    <mergeCell ref="J523:J525"/>
    <mergeCell ref="A523:A527"/>
    <mergeCell ref="B523:B527"/>
    <mergeCell ref="C523:C527"/>
    <mergeCell ref="D523:D527"/>
    <mergeCell ref="E523:E527"/>
    <mergeCell ref="K533:K537"/>
    <mergeCell ref="L533:L537"/>
    <mergeCell ref="A538:E542"/>
    <mergeCell ref="F538:F540"/>
    <mergeCell ref="G538:G540"/>
    <mergeCell ref="H538:H540"/>
    <mergeCell ref="I538:I540"/>
    <mergeCell ref="J538:J540"/>
    <mergeCell ref="K538:K542"/>
    <mergeCell ref="L538:L542"/>
    <mergeCell ref="F533:F535"/>
    <mergeCell ref="G533:G535"/>
    <mergeCell ref="H533:H535"/>
    <mergeCell ref="I533:I535"/>
    <mergeCell ref="J533:J535"/>
    <mergeCell ref="A533:A537"/>
    <mergeCell ref="B533:B537"/>
    <mergeCell ref="C533:C537"/>
    <mergeCell ref="D533:D537"/>
    <mergeCell ref="E533:E537"/>
    <mergeCell ref="K543:K547"/>
    <mergeCell ref="L543:L547"/>
    <mergeCell ref="A548:A552"/>
    <mergeCell ref="B548:B552"/>
    <mergeCell ref="C548:C552"/>
    <mergeCell ref="D548:D552"/>
    <mergeCell ref="E548:E552"/>
    <mergeCell ref="F548:F550"/>
    <mergeCell ref="G548:G550"/>
    <mergeCell ref="H548:H550"/>
    <mergeCell ref="I548:I550"/>
    <mergeCell ref="J548:J550"/>
    <mergeCell ref="K548:K552"/>
    <mergeCell ref="L548:L552"/>
    <mergeCell ref="F543:F545"/>
    <mergeCell ref="G543:G545"/>
    <mergeCell ref="H543:H545"/>
    <mergeCell ref="I543:I545"/>
    <mergeCell ref="J543:J545"/>
    <mergeCell ref="A543:A547"/>
    <mergeCell ref="B543:B547"/>
    <mergeCell ref="C543:C547"/>
    <mergeCell ref="D543:D547"/>
    <mergeCell ref="E543:E547"/>
    <mergeCell ref="K553:K557"/>
    <mergeCell ref="L553:L557"/>
    <mergeCell ref="A558:A562"/>
    <mergeCell ref="B558:B562"/>
    <mergeCell ref="C558:C562"/>
    <mergeCell ref="D558:D562"/>
    <mergeCell ref="E558:E562"/>
    <mergeCell ref="F558:F560"/>
    <mergeCell ref="G558:G560"/>
    <mergeCell ref="H558:H560"/>
    <mergeCell ref="I558:I560"/>
    <mergeCell ref="J558:J560"/>
    <mergeCell ref="K558:K562"/>
    <mergeCell ref="L558:L562"/>
    <mergeCell ref="F553:F555"/>
    <mergeCell ref="G553:G555"/>
    <mergeCell ref="H553:H555"/>
    <mergeCell ref="I553:I555"/>
    <mergeCell ref="J553:J555"/>
    <mergeCell ref="A553:A557"/>
    <mergeCell ref="B553:B557"/>
    <mergeCell ref="C553:C557"/>
    <mergeCell ref="D553:D557"/>
    <mergeCell ref="E553:E557"/>
    <mergeCell ref="K563:K567"/>
    <mergeCell ref="L563:L567"/>
    <mergeCell ref="A568:A572"/>
    <mergeCell ref="B568:B572"/>
    <mergeCell ref="C568:C572"/>
    <mergeCell ref="D568:D572"/>
    <mergeCell ref="E568:E572"/>
    <mergeCell ref="F568:F570"/>
    <mergeCell ref="G568:G570"/>
    <mergeCell ref="H568:H570"/>
    <mergeCell ref="I568:I570"/>
    <mergeCell ref="J568:J570"/>
    <mergeCell ref="K568:K572"/>
    <mergeCell ref="L568:L572"/>
    <mergeCell ref="F563:F565"/>
    <mergeCell ref="G563:G565"/>
    <mergeCell ref="H563:H565"/>
    <mergeCell ref="I563:I565"/>
    <mergeCell ref="J563:J565"/>
    <mergeCell ref="A563:A567"/>
    <mergeCell ref="B563:B567"/>
    <mergeCell ref="C563:C567"/>
    <mergeCell ref="D563:D567"/>
    <mergeCell ref="E563:E567"/>
    <mergeCell ref="K573:K577"/>
    <mergeCell ref="L573:L577"/>
    <mergeCell ref="A578:A582"/>
    <mergeCell ref="B578:B582"/>
    <mergeCell ref="C578:C582"/>
    <mergeCell ref="D578:D582"/>
    <mergeCell ref="E578:E582"/>
    <mergeCell ref="F578:F580"/>
    <mergeCell ref="G578:G580"/>
    <mergeCell ref="H578:H580"/>
    <mergeCell ref="I578:I580"/>
    <mergeCell ref="J578:J580"/>
    <mergeCell ref="K578:K582"/>
    <mergeCell ref="L578:L582"/>
    <mergeCell ref="F573:F575"/>
    <mergeCell ref="G573:G575"/>
    <mergeCell ref="H573:H575"/>
    <mergeCell ref="I573:I575"/>
    <mergeCell ref="J573:J575"/>
    <mergeCell ref="A573:A577"/>
    <mergeCell ref="B573:B577"/>
    <mergeCell ref="C573:C577"/>
    <mergeCell ref="D573:D577"/>
    <mergeCell ref="E573:E577"/>
    <mergeCell ref="K583:K587"/>
    <mergeCell ref="L583:L587"/>
    <mergeCell ref="A588:A592"/>
    <mergeCell ref="B588:B592"/>
    <mergeCell ref="C588:C592"/>
    <mergeCell ref="D588:D592"/>
    <mergeCell ref="E588:E592"/>
    <mergeCell ref="F588:F590"/>
    <mergeCell ref="G588:G590"/>
    <mergeCell ref="H588:H590"/>
    <mergeCell ref="I588:I590"/>
    <mergeCell ref="J588:J590"/>
    <mergeCell ref="K588:K592"/>
    <mergeCell ref="L588:L592"/>
    <mergeCell ref="F583:F585"/>
    <mergeCell ref="G583:G585"/>
    <mergeCell ref="H583:H585"/>
    <mergeCell ref="I583:I585"/>
    <mergeCell ref="J583:J585"/>
    <mergeCell ref="A583:A587"/>
    <mergeCell ref="B583:B587"/>
    <mergeCell ref="C583:C587"/>
    <mergeCell ref="D583:D587"/>
    <mergeCell ref="E583:E587"/>
    <mergeCell ref="K593:K597"/>
    <mergeCell ref="L593:L597"/>
    <mergeCell ref="A598:E602"/>
    <mergeCell ref="F598:F600"/>
    <mergeCell ref="G598:G600"/>
    <mergeCell ref="H598:H600"/>
    <mergeCell ref="I598:I600"/>
    <mergeCell ref="J598:J600"/>
    <mergeCell ref="K598:K602"/>
    <mergeCell ref="L598:L602"/>
    <mergeCell ref="F593:F595"/>
    <mergeCell ref="G593:G595"/>
    <mergeCell ref="H593:H595"/>
    <mergeCell ref="I593:I595"/>
    <mergeCell ref="J593:J595"/>
    <mergeCell ref="A593:A597"/>
    <mergeCell ref="B593:B597"/>
    <mergeCell ref="C593:C597"/>
    <mergeCell ref="D593:D597"/>
    <mergeCell ref="E593:E597"/>
    <mergeCell ref="K603:K607"/>
    <mergeCell ref="L603:L607"/>
    <mergeCell ref="A608:A612"/>
    <mergeCell ref="B608:B612"/>
    <mergeCell ref="C608:C612"/>
    <mergeCell ref="D608:D612"/>
    <mergeCell ref="E608:E612"/>
    <mergeCell ref="F608:F610"/>
    <mergeCell ref="G608:G610"/>
    <mergeCell ref="H608:H610"/>
    <mergeCell ref="I608:I610"/>
    <mergeCell ref="J608:J610"/>
    <mergeCell ref="K608:K612"/>
    <mergeCell ref="L608:L612"/>
    <mergeCell ref="F603:F605"/>
    <mergeCell ref="G603:G605"/>
    <mergeCell ref="H603:H605"/>
    <mergeCell ref="I603:I605"/>
    <mergeCell ref="J603:J605"/>
    <mergeCell ref="A603:A607"/>
    <mergeCell ref="B603:B607"/>
    <mergeCell ref="C603:C607"/>
    <mergeCell ref="D603:D607"/>
    <mergeCell ref="E603:E607"/>
    <mergeCell ref="J613:J615"/>
    <mergeCell ref="K613:K617"/>
    <mergeCell ref="L613:L617"/>
    <mergeCell ref="A618:A622"/>
    <mergeCell ref="B618:B622"/>
    <mergeCell ref="C618:C622"/>
    <mergeCell ref="D618:D622"/>
    <mergeCell ref="E618:E622"/>
    <mergeCell ref="F618:F620"/>
    <mergeCell ref="G618:G620"/>
    <mergeCell ref="H618:H620"/>
    <mergeCell ref="I618:I620"/>
    <mergeCell ref="J618:J620"/>
    <mergeCell ref="K618:K622"/>
    <mergeCell ref="L618:L622"/>
    <mergeCell ref="A613:E617"/>
    <mergeCell ref="F613:F615"/>
    <mergeCell ref="G613:G615"/>
    <mergeCell ref="H613:H615"/>
    <mergeCell ref="I613:I615"/>
    <mergeCell ref="K623:K627"/>
    <mergeCell ref="L623:L627"/>
    <mergeCell ref="A628:A632"/>
    <mergeCell ref="B628:B632"/>
    <mergeCell ref="C628:C632"/>
    <mergeCell ref="D628:D632"/>
    <mergeCell ref="E628:E632"/>
    <mergeCell ref="F628:F630"/>
    <mergeCell ref="G628:G630"/>
    <mergeCell ref="H628:H630"/>
    <mergeCell ref="I628:I630"/>
    <mergeCell ref="J628:J630"/>
    <mergeCell ref="K628:K632"/>
    <mergeCell ref="L628:L632"/>
    <mergeCell ref="F623:F625"/>
    <mergeCell ref="G623:G625"/>
    <mergeCell ref="H623:H625"/>
    <mergeCell ref="I623:I625"/>
    <mergeCell ref="J623:J625"/>
    <mergeCell ref="A623:A627"/>
    <mergeCell ref="B623:B627"/>
    <mergeCell ref="C623:C627"/>
    <mergeCell ref="D623:D627"/>
    <mergeCell ref="E623:E627"/>
    <mergeCell ref="K633:K637"/>
    <mergeCell ref="L633:L637"/>
    <mergeCell ref="A638:E642"/>
    <mergeCell ref="F638:F640"/>
    <mergeCell ref="G638:G640"/>
    <mergeCell ref="H638:H640"/>
    <mergeCell ref="I638:I640"/>
    <mergeCell ref="J638:J640"/>
    <mergeCell ref="K638:K642"/>
    <mergeCell ref="L638:L642"/>
    <mergeCell ref="F633:F635"/>
    <mergeCell ref="G633:G635"/>
    <mergeCell ref="H633:H635"/>
    <mergeCell ref="I633:I635"/>
    <mergeCell ref="J633:J635"/>
    <mergeCell ref="A633:A637"/>
    <mergeCell ref="B633:B637"/>
    <mergeCell ref="C633:C637"/>
    <mergeCell ref="D633:D637"/>
    <mergeCell ref="E633:E637"/>
    <mergeCell ref="K643:K647"/>
    <mergeCell ref="L643:L647"/>
    <mergeCell ref="A648:A652"/>
    <mergeCell ref="B648:B652"/>
    <mergeCell ref="C648:C652"/>
    <mergeCell ref="D648:D652"/>
    <mergeCell ref="E648:E652"/>
    <mergeCell ref="F648:F650"/>
    <mergeCell ref="G648:G650"/>
    <mergeCell ref="H648:H650"/>
    <mergeCell ref="I648:I650"/>
    <mergeCell ref="J648:J650"/>
    <mergeCell ref="K648:K652"/>
    <mergeCell ref="L648:L652"/>
    <mergeCell ref="F643:F645"/>
    <mergeCell ref="G643:G645"/>
    <mergeCell ref="H643:H645"/>
    <mergeCell ref="I643:I645"/>
    <mergeCell ref="J643:J645"/>
    <mergeCell ref="A643:A647"/>
    <mergeCell ref="B643:B647"/>
    <mergeCell ref="C643:C647"/>
    <mergeCell ref="D643:D647"/>
    <mergeCell ref="E643:E647"/>
    <mergeCell ref="K653:K657"/>
    <mergeCell ref="L653:L657"/>
    <mergeCell ref="A658:E662"/>
    <mergeCell ref="F658:F660"/>
    <mergeCell ref="G658:G660"/>
    <mergeCell ref="H658:H660"/>
    <mergeCell ref="I658:I660"/>
    <mergeCell ref="J658:J660"/>
    <mergeCell ref="K658:K662"/>
    <mergeCell ref="L658:L662"/>
    <mergeCell ref="F653:F655"/>
    <mergeCell ref="G653:G655"/>
    <mergeCell ref="H653:H655"/>
    <mergeCell ref="I653:I655"/>
    <mergeCell ref="J653:J655"/>
    <mergeCell ref="A653:A657"/>
    <mergeCell ref="B653:B657"/>
    <mergeCell ref="C653:C657"/>
    <mergeCell ref="D653:D657"/>
    <mergeCell ref="E653:E657"/>
    <mergeCell ref="K663:K667"/>
    <mergeCell ref="L663:L667"/>
    <mergeCell ref="A668:A672"/>
    <mergeCell ref="B668:B672"/>
    <mergeCell ref="C668:C672"/>
    <mergeCell ref="D668:D672"/>
    <mergeCell ref="E668:E672"/>
    <mergeCell ref="F668:F670"/>
    <mergeCell ref="G668:G670"/>
    <mergeCell ref="H668:H670"/>
    <mergeCell ref="I668:I670"/>
    <mergeCell ref="J668:J670"/>
    <mergeCell ref="K668:K672"/>
    <mergeCell ref="L668:L672"/>
    <mergeCell ref="F663:F665"/>
    <mergeCell ref="G663:G665"/>
    <mergeCell ref="H663:H665"/>
    <mergeCell ref="I663:I665"/>
    <mergeCell ref="J663:J665"/>
    <mergeCell ref="A663:A667"/>
    <mergeCell ref="B663:B667"/>
    <mergeCell ref="C663:C667"/>
    <mergeCell ref="D663:D667"/>
    <mergeCell ref="E663:E667"/>
    <mergeCell ref="K673:K677"/>
    <mergeCell ref="L673:L677"/>
    <mergeCell ref="A678:A682"/>
    <mergeCell ref="B678:B682"/>
    <mergeCell ref="C678:C682"/>
    <mergeCell ref="D678:D682"/>
    <mergeCell ref="E678:E682"/>
    <mergeCell ref="F678:F680"/>
    <mergeCell ref="G678:G680"/>
    <mergeCell ref="H678:H680"/>
    <mergeCell ref="I678:I680"/>
    <mergeCell ref="J678:J680"/>
    <mergeCell ref="K678:K682"/>
    <mergeCell ref="L678:L682"/>
    <mergeCell ref="F673:F675"/>
    <mergeCell ref="G673:G675"/>
    <mergeCell ref="H673:H675"/>
    <mergeCell ref="I673:I675"/>
    <mergeCell ref="J673:J675"/>
    <mergeCell ref="A673:A677"/>
    <mergeCell ref="B673:B677"/>
    <mergeCell ref="C673:C677"/>
    <mergeCell ref="D673:D677"/>
    <mergeCell ref="E673:E677"/>
    <mergeCell ref="K683:K687"/>
    <mergeCell ref="L683:L687"/>
    <mergeCell ref="A688:E692"/>
    <mergeCell ref="F688:F690"/>
    <mergeCell ref="G688:G690"/>
    <mergeCell ref="H688:H690"/>
    <mergeCell ref="I688:I690"/>
    <mergeCell ref="J688:J690"/>
    <mergeCell ref="K688:K692"/>
    <mergeCell ref="L688:L692"/>
    <mergeCell ref="F683:F685"/>
    <mergeCell ref="G683:G685"/>
    <mergeCell ref="H683:H685"/>
    <mergeCell ref="I683:I685"/>
    <mergeCell ref="J683:J685"/>
    <mergeCell ref="A683:A687"/>
    <mergeCell ref="B683:B687"/>
    <mergeCell ref="C683:C687"/>
    <mergeCell ref="D683:D687"/>
    <mergeCell ref="E683:E687"/>
    <mergeCell ref="K693:K697"/>
    <mergeCell ref="L693:L697"/>
    <mergeCell ref="A698:A702"/>
    <mergeCell ref="B698:B702"/>
    <mergeCell ref="C698:C702"/>
    <mergeCell ref="D698:D702"/>
    <mergeCell ref="E698:E702"/>
    <mergeCell ref="F698:F700"/>
    <mergeCell ref="G698:G700"/>
    <mergeCell ref="H698:H700"/>
    <mergeCell ref="I698:I700"/>
    <mergeCell ref="J698:J700"/>
    <mergeCell ref="K698:K702"/>
    <mergeCell ref="L698:L702"/>
    <mergeCell ref="F693:F695"/>
    <mergeCell ref="G693:G695"/>
    <mergeCell ref="H693:H695"/>
    <mergeCell ref="I693:I695"/>
    <mergeCell ref="J693:J695"/>
    <mergeCell ref="A693:A697"/>
    <mergeCell ref="B693:B697"/>
    <mergeCell ref="C693:C697"/>
    <mergeCell ref="D693:D697"/>
    <mergeCell ref="E693:E697"/>
    <mergeCell ref="K703:K707"/>
    <mergeCell ref="L703:L707"/>
    <mergeCell ref="A708:A712"/>
    <mergeCell ref="B708:B712"/>
    <mergeCell ref="C708:C712"/>
    <mergeCell ref="D708:D712"/>
    <mergeCell ref="E708:E712"/>
    <mergeCell ref="F708:F710"/>
    <mergeCell ref="G708:G710"/>
    <mergeCell ref="H708:H710"/>
    <mergeCell ref="I708:I710"/>
    <mergeCell ref="J708:J710"/>
    <mergeCell ref="K708:K712"/>
    <mergeCell ref="L708:L712"/>
    <mergeCell ref="F703:F705"/>
    <mergeCell ref="G703:G705"/>
    <mergeCell ref="H703:H705"/>
    <mergeCell ref="I703:I705"/>
    <mergeCell ref="J703:J705"/>
    <mergeCell ref="A703:A707"/>
    <mergeCell ref="B703:B707"/>
    <mergeCell ref="C703:C707"/>
    <mergeCell ref="D703:D707"/>
    <mergeCell ref="E703:E707"/>
    <mergeCell ref="K713:K717"/>
    <mergeCell ref="L713:L717"/>
    <mergeCell ref="A718:A722"/>
    <mergeCell ref="B718:B722"/>
    <mergeCell ref="C718:C722"/>
    <mergeCell ref="D718:D722"/>
    <mergeCell ref="E718:E722"/>
    <mergeCell ref="F718:F720"/>
    <mergeCell ref="G718:G720"/>
    <mergeCell ref="H718:H720"/>
    <mergeCell ref="I718:I720"/>
    <mergeCell ref="J718:J720"/>
    <mergeCell ref="K718:K722"/>
    <mergeCell ref="L718:L722"/>
    <mergeCell ref="F713:F715"/>
    <mergeCell ref="G713:G715"/>
    <mergeCell ref="H713:H715"/>
    <mergeCell ref="I713:I715"/>
    <mergeCell ref="J713:J715"/>
    <mergeCell ref="A713:A717"/>
    <mergeCell ref="B713:B717"/>
    <mergeCell ref="C713:C717"/>
    <mergeCell ref="D713:D717"/>
    <mergeCell ref="E713:E717"/>
    <mergeCell ref="K723:K727"/>
    <mergeCell ref="L723:L727"/>
    <mergeCell ref="A728:A732"/>
    <mergeCell ref="B728:B732"/>
    <mergeCell ref="C728:C732"/>
    <mergeCell ref="D728:D732"/>
    <mergeCell ref="E728:E732"/>
    <mergeCell ref="F728:F730"/>
    <mergeCell ref="G728:G730"/>
    <mergeCell ref="H728:H730"/>
    <mergeCell ref="I728:I730"/>
    <mergeCell ref="J728:J730"/>
    <mergeCell ref="K728:K732"/>
    <mergeCell ref="L728:L732"/>
    <mergeCell ref="F723:F725"/>
    <mergeCell ref="G723:G725"/>
    <mergeCell ref="H723:H725"/>
    <mergeCell ref="I723:I725"/>
    <mergeCell ref="J723:J725"/>
    <mergeCell ref="A723:A727"/>
    <mergeCell ref="B723:B727"/>
    <mergeCell ref="C723:C727"/>
    <mergeCell ref="D723:D727"/>
    <mergeCell ref="E723:E727"/>
    <mergeCell ref="J733:J735"/>
    <mergeCell ref="K733:K737"/>
    <mergeCell ref="L733:L737"/>
    <mergeCell ref="A738:A742"/>
    <mergeCell ref="B738:B742"/>
    <mergeCell ref="C738:C742"/>
    <mergeCell ref="D738:D742"/>
    <mergeCell ref="E738:E742"/>
    <mergeCell ref="F738:F740"/>
    <mergeCell ref="G738:G740"/>
    <mergeCell ref="H738:H740"/>
    <mergeCell ref="I738:I740"/>
    <mergeCell ref="J738:J740"/>
    <mergeCell ref="K738:K742"/>
    <mergeCell ref="L738:L742"/>
    <mergeCell ref="A733:E737"/>
    <mergeCell ref="F733:F735"/>
    <mergeCell ref="G733:G735"/>
    <mergeCell ref="H733:H735"/>
    <mergeCell ref="I733:I735"/>
    <mergeCell ref="K743:K747"/>
    <mergeCell ref="L743:L747"/>
    <mergeCell ref="A748:A752"/>
    <mergeCell ref="B748:B752"/>
    <mergeCell ref="C748:C752"/>
    <mergeCell ref="D748:D752"/>
    <mergeCell ref="E748:E752"/>
    <mergeCell ref="F748:F750"/>
    <mergeCell ref="G748:G750"/>
    <mergeCell ref="H748:H750"/>
    <mergeCell ref="I748:I750"/>
    <mergeCell ref="J748:J750"/>
    <mergeCell ref="K748:K752"/>
    <mergeCell ref="L748:L752"/>
    <mergeCell ref="F743:F745"/>
    <mergeCell ref="G743:G745"/>
    <mergeCell ref="H743:H745"/>
    <mergeCell ref="I743:I745"/>
    <mergeCell ref="J743:J745"/>
    <mergeCell ref="A743:A747"/>
    <mergeCell ref="B743:B747"/>
    <mergeCell ref="C743:C747"/>
    <mergeCell ref="D743:D747"/>
    <mergeCell ref="E743:E747"/>
    <mergeCell ref="K753:K757"/>
    <mergeCell ref="L753:L757"/>
    <mergeCell ref="A758:A762"/>
    <mergeCell ref="B758:B762"/>
    <mergeCell ref="C758:C762"/>
    <mergeCell ref="D758:D762"/>
    <mergeCell ref="E758:E762"/>
    <mergeCell ref="F758:F760"/>
    <mergeCell ref="G758:G760"/>
    <mergeCell ref="H758:H760"/>
    <mergeCell ref="I758:I760"/>
    <mergeCell ref="J758:J760"/>
    <mergeCell ref="K758:K762"/>
    <mergeCell ref="L758:L762"/>
    <mergeCell ref="F753:F755"/>
    <mergeCell ref="G753:G755"/>
    <mergeCell ref="H753:H755"/>
    <mergeCell ref="I753:I755"/>
    <mergeCell ref="J753:J755"/>
    <mergeCell ref="A753:A757"/>
    <mergeCell ref="B753:B757"/>
    <mergeCell ref="C753:C757"/>
    <mergeCell ref="D753:D757"/>
    <mergeCell ref="E753:E757"/>
    <mergeCell ref="K763:K767"/>
    <mergeCell ref="L763:L767"/>
    <mergeCell ref="A768:E772"/>
    <mergeCell ref="F768:F770"/>
    <mergeCell ref="G768:G770"/>
    <mergeCell ref="H768:H770"/>
    <mergeCell ref="I768:I770"/>
    <mergeCell ref="J768:J770"/>
    <mergeCell ref="K768:K772"/>
    <mergeCell ref="L768:L772"/>
    <mergeCell ref="F763:F765"/>
    <mergeCell ref="G763:G765"/>
    <mergeCell ref="H763:H765"/>
    <mergeCell ref="I763:I765"/>
    <mergeCell ref="J763:J765"/>
    <mergeCell ref="A763:A767"/>
    <mergeCell ref="B763:B767"/>
    <mergeCell ref="C763:C767"/>
    <mergeCell ref="D763:D767"/>
    <mergeCell ref="E763:E767"/>
    <mergeCell ref="K773:K777"/>
    <mergeCell ref="L773:L777"/>
    <mergeCell ref="A778:A782"/>
    <mergeCell ref="B778:B782"/>
    <mergeCell ref="C778:C782"/>
    <mergeCell ref="D778:D782"/>
    <mergeCell ref="E778:E782"/>
    <mergeCell ref="F778:F780"/>
    <mergeCell ref="G778:G780"/>
    <mergeCell ref="H778:H780"/>
    <mergeCell ref="I778:I780"/>
    <mergeCell ref="J778:J780"/>
    <mergeCell ref="K778:K782"/>
    <mergeCell ref="L778:L782"/>
    <mergeCell ref="F773:F775"/>
    <mergeCell ref="G773:G775"/>
    <mergeCell ref="H773:H775"/>
    <mergeCell ref="I773:I775"/>
    <mergeCell ref="J773:J775"/>
    <mergeCell ref="A773:A777"/>
    <mergeCell ref="B773:B777"/>
    <mergeCell ref="C773:C777"/>
    <mergeCell ref="D773:D777"/>
    <mergeCell ref="E773:E777"/>
    <mergeCell ref="J783:J785"/>
    <mergeCell ref="K783:K787"/>
    <mergeCell ref="L783:L787"/>
    <mergeCell ref="A788:A792"/>
    <mergeCell ref="B788:B792"/>
    <mergeCell ref="C788:C792"/>
    <mergeCell ref="D788:D792"/>
    <mergeCell ref="E788:E792"/>
    <mergeCell ref="F788:F790"/>
    <mergeCell ref="G788:G790"/>
    <mergeCell ref="H788:H790"/>
    <mergeCell ref="I788:I790"/>
    <mergeCell ref="J788:J790"/>
    <mergeCell ref="K788:K792"/>
    <mergeCell ref="L788:L792"/>
    <mergeCell ref="A783:E787"/>
    <mergeCell ref="F783:F785"/>
    <mergeCell ref="G783:G785"/>
    <mergeCell ref="H783:H785"/>
    <mergeCell ref="I783:I785"/>
    <mergeCell ref="K793:K797"/>
    <mergeCell ref="L793:L797"/>
    <mergeCell ref="A798:A802"/>
    <mergeCell ref="B798:B802"/>
    <mergeCell ref="C798:C802"/>
    <mergeCell ref="D798:D802"/>
    <mergeCell ref="E798:E802"/>
    <mergeCell ref="F798:F800"/>
    <mergeCell ref="G798:G800"/>
    <mergeCell ref="H798:H800"/>
    <mergeCell ref="I798:I800"/>
    <mergeCell ref="J798:J800"/>
    <mergeCell ref="K798:K802"/>
    <mergeCell ref="L798:L802"/>
    <mergeCell ref="F793:F795"/>
    <mergeCell ref="G793:G795"/>
    <mergeCell ref="H793:H795"/>
    <mergeCell ref="I793:I795"/>
    <mergeCell ref="J793:J795"/>
    <mergeCell ref="A793:A797"/>
    <mergeCell ref="B793:B797"/>
    <mergeCell ref="C793:C797"/>
    <mergeCell ref="D793:D797"/>
    <mergeCell ref="E793:E797"/>
    <mergeCell ref="K803:K807"/>
    <mergeCell ref="L803:L807"/>
    <mergeCell ref="A808:A812"/>
    <mergeCell ref="B808:B812"/>
    <mergeCell ref="C808:C812"/>
    <mergeCell ref="D808:D812"/>
    <mergeCell ref="E808:E812"/>
    <mergeCell ref="F808:F810"/>
    <mergeCell ref="G808:G810"/>
    <mergeCell ref="H808:H810"/>
    <mergeCell ref="I808:I810"/>
    <mergeCell ref="J808:J810"/>
    <mergeCell ref="K808:K812"/>
    <mergeCell ref="L808:L812"/>
    <mergeCell ref="F803:F805"/>
    <mergeCell ref="G803:G805"/>
    <mergeCell ref="H803:H805"/>
    <mergeCell ref="I803:I805"/>
    <mergeCell ref="J803:J805"/>
    <mergeCell ref="A803:A807"/>
    <mergeCell ref="B803:B807"/>
    <mergeCell ref="C803:C807"/>
    <mergeCell ref="D803:D807"/>
    <mergeCell ref="E803:E807"/>
    <mergeCell ref="J813:J815"/>
    <mergeCell ref="K813:K817"/>
    <mergeCell ref="L813:L817"/>
    <mergeCell ref="A818:A822"/>
    <mergeCell ref="B818:B822"/>
    <mergeCell ref="C818:C822"/>
    <mergeCell ref="D818:D822"/>
    <mergeCell ref="E818:E822"/>
    <mergeCell ref="F818:F820"/>
    <mergeCell ref="G818:G820"/>
    <mergeCell ref="H818:H820"/>
    <mergeCell ref="I818:I820"/>
    <mergeCell ref="J818:J820"/>
    <mergeCell ref="K818:K822"/>
    <mergeCell ref="L818:L822"/>
    <mergeCell ref="A813:E817"/>
    <mergeCell ref="F813:F815"/>
    <mergeCell ref="G813:G815"/>
    <mergeCell ref="H813:H815"/>
    <mergeCell ref="I813:I815"/>
    <mergeCell ref="K823:K827"/>
    <mergeCell ref="L823:L827"/>
    <mergeCell ref="A828:A832"/>
    <mergeCell ref="B828:B832"/>
    <mergeCell ref="C828:C832"/>
    <mergeCell ref="D828:D832"/>
    <mergeCell ref="E828:E832"/>
    <mergeCell ref="F828:F830"/>
    <mergeCell ref="G828:G830"/>
    <mergeCell ref="H828:H830"/>
    <mergeCell ref="I828:I830"/>
    <mergeCell ref="J828:J830"/>
    <mergeCell ref="K828:K832"/>
    <mergeCell ref="L828:L832"/>
    <mergeCell ref="F823:F825"/>
    <mergeCell ref="G823:G825"/>
    <mergeCell ref="H823:H825"/>
    <mergeCell ref="I823:I825"/>
    <mergeCell ref="J823:J825"/>
    <mergeCell ref="A823:A827"/>
    <mergeCell ref="B823:B827"/>
    <mergeCell ref="C823:C827"/>
    <mergeCell ref="D823:D827"/>
    <mergeCell ref="E823:E827"/>
    <mergeCell ref="K833:K837"/>
    <mergeCell ref="L833:L837"/>
    <mergeCell ref="A838:A842"/>
    <mergeCell ref="B838:B842"/>
    <mergeCell ref="C838:C842"/>
    <mergeCell ref="D838:D842"/>
    <mergeCell ref="E838:E842"/>
    <mergeCell ref="F838:F840"/>
    <mergeCell ref="G838:G840"/>
    <mergeCell ref="H838:H840"/>
    <mergeCell ref="I838:I840"/>
    <mergeCell ref="J838:J840"/>
    <mergeCell ref="K838:K842"/>
    <mergeCell ref="L838:L842"/>
    <mergeCell ref="F833:F835"/>
    <mergeCell ref="G833:G835"/>
    <mergeCell ref="H833:H835"/>
    <mergeCell ref="I833:I835"/>
    <mergeCell ref="J833:J835"/>
    <mergeCell ref="A833:A837"/>
    <mergeCell ref="B833:B837"/>
    <mergeCell ref="C833:C837"/>
    <mergeCell ref="D833:D837"/>
    <mergeCell ref="E833:E837"/>
    <mergeCell ref="D848:D852"/>
    <mergeCell ref="E848:E852"/>
    <mergeCell ref="F848:F850"/>
    <mergeCell ref="G848:G850"/>
    <mergeCell ref="H848:H850"/>
    <mergeCell ref="I848:I850"/>
    <mergeCell ref="J848:J850"/>
    <mergeCell ref="K848:K852"/>
    <mergeCell ref="L848:L852"/>
    <mergeCell ref="F843:F845"/>
    <mergeCell ref="G843:G845"/>
    <mergeCell ref="H843:H845"/>
    <mergeCell ref="I843:I845"/>
    <mergeCell ref="J843:J845"/>
    <mergeCell ref="A843:A847"/>
    <mergeCell ref="B843:B847"/>
    <mergeCell ref="C843:C847"/>
    <mergeCell ref="D843:D847"/>
    <mergeCell ref="E843:E847"/>
    <mergeCell ref="G864:H864"/>
    <mergeCell ref="G3:L3"/>
    <mergeCell ref="G4:L4"/>
    <mergeCell ref="K853:K857"/>
    <mergeCell ref="L853:L857"/>
    <mergeCell ref="A858:A862"/>
    <mergeCell ref="B858:B862"/>
    <mergeCell ref="C858:C862"/>
    <mergeCell ref="D858:D862"/>
    <mergeCell ref="E858:E862"/>
    <mergeCell ref="F858:F860"/>
    <mergeCell ref="G858:G860"/>
    <mergeCell ref="H858:H860"/>
    <mergeCell ref="I858:I860"/>
    <mergeCell ref="J858:J860"/>
    <mergeCell ref="K858:K862"/>
    <mergeCell ref="L858:L862"/>
    <mergeCell ref="F853:F855"/>
    <mergeCell ref="G853:G855"/>
    <mergeCell ref="H853:H855"/>
    <mergeCell ref="I853:I855"/>
    <mergeCell ref="J853:J855"/>
    <mergeCell ref="A853:A857"/>
    <mergeCell ref="B853:B857"/>
    <mergeCell ref="C853:C857"/>
    <mergeCell ref="D853:D857"/>
    <mergeCell ref="E853:E857"/>
    <mergeCell ref="K843:K847"/>
    <mergeCell ref="L843:L847"/>
    <mergeCell ref="A848:A852"/>
    <mergeCell ref="B848:B852"/>
    <mergeCell ref="C848:C852"/>
  </mergeCells>
  <pageMargins left="0.23622047244094491" right="3.937007874015748E-2" top="0.39370078740157483" bottom="0.15748031496062992" header="0" footer="0"/>
  <pageSetup paperSize="9" scale="80" orientation="landscape" r:id="rId1"/>
  <rowBreaks count="1" manualBreakCount="1">
    <brk id="3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</vt:i4>
      </vt:variant>
    </vt:vector>
  </HeadingPairs>
  <TitlesOfParts>
    <vt:vector size="17" baseType="lpstr">
      <vt:lpstr>Приложение 1</vt:lpstr>
      <vt:lpstr>'Приложение 1'!print_report_468</vt:lpstr>
      <vt:lpstr>'Приложение 1'!Print_Titles_0</vt:lpstr>
      <vt:lpstr>'Приложение 1'!Print_Titles_0_0</vt:lpstr>
      <vt:lpstr>'Приложение 1'!Print_Titles_0_0_0</vt:lpstr>
      <vt:lpstr>'Приложение 1'!Print_Titles_0_0_0_0</vt:lpstr>
      <vt:lpstr>'Приложение 1'!report</vt:lpstr>
      <vt:lpstr>'Приложение 1'!report1</vt:lpstr>
      <vt:lpstr>'Приложение 1'!report10605</vt:lpstr>
      <vt:lpstr>'Приложение 1'!report2</vt:lpstr>
      <vt:lpstr>'Приложение 1'!tamplate</vt:lpstr>
      <vt:lpstr>'Приложение 1'!tamplate1</vt:lpstr>
      <vt:lpstr>'Приложение 1'!tamplete</vt:lpstr>
      <vt:lpstr>'Приложение 1'!Заголовки_для_печати</vt:lpstr>
      <vt:lpstr>'Приложение 1'!имен</vt:lpstr>
      <vt:lpstr>'Приложение 1'!имя</vt:lpstr>
      <vt:lpstr>'Приложение 1'!Область_печати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Архип</dc:creator>
  <cp:keywords/>
  <dc:description/>
  <cp:lastModifiedBy>Храмкова Екатерина Вячеславовна</cp:lastModifiedBy>
  <cp:lastPrinted>2024-12-27T07:16:01Z</cp:lastPrinted>
  <dcterms:created xsi:type="dcterms:W3CDTF">2006-09-16T00:00:00Z</dcterms:created>
  <dcterms:modified xsi:type="dcterms:W3CDTF">2024-12-27T07:17:50Z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