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240" windowWidth="20730" windowHeight="11760"/>
  </bookViews>
  <sheets>
    <sheet name="Sheet1" sheetId="1" r:id="rId1"/>
  </sheets>
  <calcPr calcId="145621" fullPrecision="0"/>
</workbook>
</file>

<file path=xl/calcChain.xml><?xml version="1.0" encoding="utf-8"?>
<calcChain xmlns="http://schemas.openxmlformats.org/spreadsheetml/2006/main">
  <c r="C23" i="1" l="1"/>
  <c r="D45" i="1" l="1"/>
  <c r="D44" i="1"/>
  <c r="D43" i="1"/>
  <c r="D32" i="1"/>
  <c r="D31" i="1"/>
  <c r="D27" i="1"/>
  <c r="D25" i="1"/>
  <c r="D24" i="1"/>
  <c r="D23" i="1"/>
  <c r="D22" i="1"/>
  <c r="D21" i="1"/>
  <c r="D19" i="1"/>
  <c r="D18" i="1"/>
  <c r="D16" i="1"/>
  <c r="D15" i="1"/>
  <c r="D14" i="1"/>
  <c r="D12" i="1"/>
  <c r="D11" i="1"/>
  <c r="F23" i="1" l="1"/>
  <c r="F18" i="1"/>
  <c r="F16" i="1"/>
  <c r="F15" i="1"/>
  <c r="E14" i="1"/>
  <c r="F14" i="1" s="1"/>
  <c r="F12" i="1"/>
  <c r="F11" i="1"/>
  <c r="C10" i="1"/>
  <c r="D10" i="1" s="1"/>
  <c r="E10" i="1"/>
  <c r="F10" i="1" l="1"/>
</calcChain>
</file>

<file path=xl/sharedStrings.xml><?xml version="1.0" encoding="utf-8"?>
<sst xmlns="http://schemas.openxmlformats.org/spreadsheetml/2006/main" count="92" uniqueCount="86">
  <si>
    <t>на 2024 год</t>
  </si>
  <si>
    <t>молекулярно-генетическое исследование мутаций в гене ВRAF</t>
  </si>
  <si>
    <t>молекулярно-генетическое исследование мутаций в гене ЕGFR</t>
  </si>
  <si>
    <t>молекулярно-генетическое исследование мутаций в гене КRAS</t>
  </si>
  <si>
    <t>молекулярно-генетическое исследование мутаций в гене NRAS</t>
  </si>
  <si>
    <t>FISH HER2</t>
  </si>
  <si>
    <t>молекулярно-генетическое исследование мутаций в гене BRCA1/BRCA 2</t>
  </si>
  <si>
    <t>выполненные с применением метода секвенирования нового поколения NGS BRCA 1/BRCA 2</t>
  </si>
  <si>
    <t>определение микросателлитной нестабильности MSI</t>
  </si>
  <si>
    <t>молекулярно-генетическое исследование гена ALK методом флюоресцентной гибридизации in situ (FISH)</t>
  </si>
  <si>
    <t>определение амплификации гена ERBB2 (HER2/Neu) методом флюоресцентной гибридизации in situ (FISH)</t>
  </si>
  <si>
    <t>"</t>
  </si>
  <si>
    <t>Тестирование на выявление новой коронавирусной инфекции (СОVID-19)</t>
  </si>
  <si>
    <t>1</t>
  </si>
  <si>
    <t>Компьютерная томография</t>
  </si>
  <si>
    <t>1.1</t>
  </si>
  <si>
    <t>без контрастирования</t>
  </si>
  <si>
    <t>1.2</t>
  </si>
  <si>
    <t>с внутривенным контрастированием</t>
  </si>
  <si>
    <t>1.3</t>
  </si>
  <si>
    <t>иные</t>
  </si>
  <si>
    <t>2</t>
  </si>
  <si>
    <t>Магнитно-резонансные томографии</t>
  </si>
  <si>
    <t>2.1</t>
  </si>
  <si>
    <t>2.2</t>
  </si>
  <si>
    <t>2.3</t>
  </si>
  <si>
    <t>3</t>
  </si>
  <si>
    <t>Ультразвуковое исследование сердечнососудистой системы</t>
  </si>
  <si>
    <t>3.1</t>
  </si>
  <si>
    <t>эхокардиография</t>
  </si>
  <si>
    <t>3.2</t>
  </si>
  <si>
    <t>допплерография сосудов</t>
  </si>
  <si>
    <t>3.3</t>
  </si>
  <si>
    <t>дуплексное сканирование сосудов</t>
  </si>
  <si>
    <t>3.4</t>
  </si>
  <si>
    <t>4</t>
  </si>
  <si>
    <t>Эндоскопическое диагностическое исследование</t>
  </si>
  <si>
    <t>4.1</t>
  </si>
  <si>
    <t>бронхоскопия</t>
  </si>
  <si>
    <t>4.2</t>
  </si>
  <si>
    <t>эзофагогастродуоденоскопия</t>
  </si>
  <si>
    <t>4.3</t>
  </si>
  <si>
    <t>интестиноскопия</t>
  </si>
  <si>
    <t>4.4</t>
  </si>
  <si>
    <t>колоноскопия</t>
  </si>
  <si>
    <t>4.5</t>
  </si>
  <si>
    <t>ректосигмоидоскопия</t>
  </si>
  <si>
    <t>4.6</t>
  </si>
  <si>
    <t>видеокапсульные исследования</t>
  </si>
  <si>
    <t>4.7</t>
  </si>
  <si>
    <t>эндосонография</t>
  </si>
  <si>
    <t>4.8</t>
  </si>
  <si>
    <t>5</t>
  </si>
  <si>
    <t>Молекулярно-генетическое исследование с целью диагностики онкологических заболеваний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</si>
  <si>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</si>
  <si>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</si>
  <si>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</si>
  <si>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</si>
  <si>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</si>
  <si>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</si>
  <si>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</si>
  <si>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</si>
  <si>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</si>
  <si>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</si>
  <si>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</si>
  <si>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</t>
  </si>
  <si>
    <t>Патологоанатомическое исследование с целью диагностики онкологических заболеваний и подбора противоопухолевой лекарственной терапии</t>
  </si>
  <si>
    <t>7</t>
  </si>
  <si>
    <r>
      <rPr>
        <b/>
        <sz val="12"/>
        <rFont val="Times New Roman"/>
        <family val="1"/>
        <charset val="204"/>
      </rPr>
      <t>Объем и финансовое обеспечение</t>
    </r>
  </si>
  <si>
    <r>
      <rPr>
        <b/>
        <sz val="12"/>
        <rFont val="Times New Roman"/>
        <family val="1"/>
        <charset val="204"/>
      </rPr>
      <t>отдельных диагностических и лабораторных исследований</t>
    </r>
  </si>
  <si>
    <r>
      <rPr>
        <b/>
        <sz val="12"/>
        <rFont val="Times New Roman"/>
        <family val="1"/>
        <charset val="204"/>
      </rPr>
      <t>N строки</t>
    </r>
  </si>
  <si>
    <r>
      <rPr>
        <b/>
        <sz val="12"/>
        <rFont val="Times New Roman"/>
        <family val="1"/>
        <charset val="204"/>
      </rPr>
      <t>Показатель</t>
    </r>
  </si>
  <si>
    <r>
      <rPr>
        <b/>
        <sz val="12"/>
        <rFont val="Times New Roman"/>
        <family val="1"/>
        <charset val="204"/>
      </rPr>
      <t>Объем медицинской помощи</t>
    </r>
  </si>
  <si>
    <r>
      <rPr>
        <b/>
        <sz val="12"/>
        <rFont val="Times New Roman"/>
        <family val="1"/>
        <charset val="204"/>
      </rPr>
      <t>Финансовое обеспечение медицинской помощи</t>
    </r>
  </si>
  <si>
    <r>
      <rPr>
        <b/>
        <sz val="12"/>
        <rFont val="Times New Roman"/>
        <family val="1"/>
        <charset val="204"/>
      </rPr>
      <t>количество исследований</t>
    </r>
  </si>
  <si>
    <r>
      <rPr>
        <b/>
        <sz val="12"/>
        <rFont val="Times New Roman"/>
        <family val="1"/>
        <charset val="204"/>
      </rPr>
      <t>на одно застрахованное лицо</t>
    </r>
  </si>
  <si>
    <r>
      <rPr>
        <b/>
        <sz val="12"/>
        <rFont val="Times New Roman"/>
        <family val="1"/>
        <charset val="204"/>
      </rPr>
      <t>размер финансового обеспечения</t>
    </r>
  </si>
  <si>
    <r>
      <rPr>
        <b/>
        <sz val="12"/>
        <rFont val="Times New Roman"/>
        <family val="1"/>
        <charset val="204"/>
      </rPr>
      <t>норматив/размер финансовых затрат на одно исследование</t>
    </r>
  </si>
  <si>
    <r>
      <rPr>
        <b/>
        <sz val="12"/>
        <rFont val="Times New Roman"/>
        <family val="1"/>
        <charset val="204"/>
      </rPr>
      <t>А</t>
    </r>
  </si>
  <si>
    <r>
      <rPr>
        <b/>
        <sz val="12"/>
        <rFont val="Times New Roman"/>
        <family val="1"/>
        <charset val="204"/>
      </rPr>
      <t>1</t>
    </r>
  </si>
  <si>
    <r>
      <rPr>
        <b/>
        <sz val="12"/>
        <rFont val="Times New Roman"/>
        <family val="1"/>
        <charset val="204"/>
      </rPr>
      <t>2</t>
    </r>
  </si>
  <si>
    <r>
      <rPr>
        <b/>
        <sz val="12"/>
        <rFont val="Times New Roman"/>
        <family val="1"/>
        <charset val="204"/>
      </rPr>
      <t>3</t>
    </r>
  </si>
  <si>
    <r>
      <rPr>
        <b/>
        <sz val="12"/>
        <rFont val="Times New Roman"/>
        <family val="1"/>
        <charset val="204"/>
      </rPr>
      <t>4</t>
    </r>
  </si>
  <si>
    <r>
      <rPr>
        <b/>
        <sz val="12"/>
        <rFont val="Times New Roman"/>
        <family val="1"/>
        <charset val="204"/>
      </rPr>
      <t>5</t>
    </r>
  </si>
  <si>
    <t xml:space="preserve">              Приложение 6
к постановлению Правительства Брянской области 
от  23 декабря 2024 г.  №  710-п</t>
  </si>
  <si>
    <t xml:space="preserve">              "Приложение 13
к Территориальной программе государственных гарантий бесплатного оказания гражданам медицинской помощи на 2024 год и на плановый период 2025 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</si>
</sst>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vertical="top"/>
    </xf>
    <xf numFmtId="0" fontId="1" fillId="0" borderId="3" xfId="0" applyFont="1" applyBorder="1" applyAlignment="1">
      <alignment horizontal="centerContinuous" vertical="top"/>
    </xf>
    <xf numFmtId="0" fontId="1" fillId="0" borderId="0" xfId="0" applyFont="1" applyAlignment="1">
      <alignment horizontal="centerContinuous"/>
    </xf>
    <xf numFmtId="2" fontId="1" fillId="0" borderId="0" xfId="0" applyNumberFormat="1" applyFont="1" applyAlignment="1">
      <alignment horizontal="centerContinuous"/>
    </xf>
    <xf numFmtId="0" fontId="2" fillId="0" borderId="3" xfId="0" applyFont="1" applyBorder="1" applyAlignment="1">
      <alignment horizontal="centerContinuous" vertical="top"/>
    </xf>
    <xf numFmtId="2" fontId="1" fillId="0" borderId="0" xfId="0" applyNumberFormat="1" applyFont="1"/>
    <xf numFmtId="0" fontId="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3" fontId="1" fillId="2" borderId="2" xfId="0" applyNumberFormat="1" applyFont="1" applyFill="1" applyBorder="1" applyAlignment="1">
      <alignment horizontal="right" vertical="top" indent="2"/>
    </xf>
    <xf numFmtId="165" fontId="1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15" xfId="0" applyFont="1" applyFill="1" applyBorder="1" applyAlignment="1">
      <alignment horizontal="left" vertical="center"/>
    </xf>
    <xf numFmtId="4" fontId="1" fillId="0" borderId="0" xfId="0" applyNumberFormat="1" applyFont="1"/>
    <xf numFmtId="3" fontId="3" fillId="2" borderId="2" xfId="0" applyNumberFormat="1" applyFont="1" applyFill="1" applyBorder="1" applyAlignment="1">
      <alignment horizontal="right" vertical="top" indent="2"/>
    </xf>
    <xf numFmtId="4" fontId="3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1" fillId="2" borderId="16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/>
    </xf>
    <xf numFmtId="4" fontId="1" fillId="2" borderId="2" xfId="0" applyNumberFormat="1" applyFont="1" applyFill="1" applyBorder="1" applyAlignment="1">
      <alignment vertical="top"/>
    </xf>
    <xf numFmtId="0" fontId="1" fillId="2" borderId="17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top"/>
    </xf>
    <xf numFmtId="0" fontId="1" fillId="2" borderId="12" xfId="0" applyFont="1" applyFill="1" applyBorder="1" applyAlignment="1">
      <alignment horizontal="left" vertical="center"/>
    </xf>
    <xf numFmtId="3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2" sqref="D2"/>
    </sheetView>
  </sheetViews>
  <sheetFormatPr defaultColWidth="20.7109375" defaultRowHeight="15.75" x14ac:dyDescent="0.25"/>
  <cols>
    <col min="1" max="1" width="10.7109375" style="1" customWidth="1"/>
    <col min="2" max="2" width="39.7109375" style="1" customWidth="1"/>
    <col min="3" max="4" width="17" style="1" customWidth="1"/>
    <col min="5" max="5" width="18.140625" style="1" customWidth="1"/>
    <col min="6" max="6" width="17" style="7" customWidth="1"/>
    <col min="7" max="16384" width="20.7109375" style="1"/>
  </cols>
  <sheetData>
    <row r="1" spans="1:7" ht="66.75" customHeight="1" x14ac:dyDescent="0.25">
      <c r="E1" s="39" t="s">
        <v>84</v>
      </c>
      <c r="F1" s="40"/>
    </row>
    <row r="2" spans="1:7" ht="113.25" customHeight="1" x14ac:dyDescent="0.25">
      <c r="A2" s="2"/>
      <c r="E2" s="41" t="s">
        <v>85</v>
      </c>
      <c r="F2" s="41"/>
    </row>
    <row r="3" spans="1:7" x14ac:dyDescent="0.25">
      <c r="A3" s="3" t="s">
        <v>68</v>
      </c>
      <c r="B3" s="4"/>
      <c r="C3" s="4"/>
      <c r="D3" s="4"/>
      <c r="E3" s="4"/>
      <c r="F3" s="5"/>
    </row>
    <row r="4" spans="1:7" x14ac:dyDescent="0.25">
      <c r="A4" s="3" t="s">
        <v>69</v>
      </c>
      <c r="B4" s="4"/>
      <c r="C4" s="4"/>
      <c r="D4" s="4"/>
      <c r="E4" s="4"/>
      <c r="F4" s="5"/>
    </row>
    <row r="5" spans="1:7" x14ac:dyDescent="0.25">
      <c r="A5" s="6" t="s">
        <v>0</v>
      </c>
      <c r="B5" s="4"/>
      <c r="C5" s="4"/>
      <c r="D5" s="4"/>
      <c r="E5" s="4"/>
      <c r="F5" s="5"/>
    </row>
    <row r="6" spans="1:7" ht="16.5" thickBot="1" x14ac:dyDescent="0.3"/>
    <row r="7" spans="1:7" ht="16.5" thickBot="1" x14ac:dyDescent="0.3">
      <c r="A7" s="31" t="s">
        <v>70</v>
      </c>
      <c r="B7" s="33" t="s">
        <v>71</v>
      </c>
      <c r="C7" s="35" t="s">
        <v>72</v>
      </c>
      <c r="D7" s="36"/>
      <c r="E7" s="37" t="s">
        <v>73</v>
      </c>
      <c r="F7" s="38"/>
    </row>
    <row r="8" spans="1:7" ht="79.5" thickBot="1" x14ac:dyDescent="0.3">
      <c r="A8" s="32"/>
      <c r="B8" s="34"/>
      <c r="C8" s="8" t="s">
        <v>74</v>
      </c>
      <c r="D8" s="8" t="s">
        <v>75</v>
      </c>
      <c r="E8" s="8" t="s">
        <v>76</v>
      </c>
      <c r="F8" s="9" t="s">
        <v>77</v>
      </c>
    </row>
    <row r="9" spans="1:7" ht="16.5" thickBot="1" x14ac:dyDescent="0.3">
      <c r="A9" s="10" t="s">
        <v>78</v>
      </c>
      <c r="B9" s="10" t="s">
        <v>79</v>
      </c>
      <c r="C9" s="10" t="s">
        <v>80</v>
      </c>
      <c r="D9" s="10" t="s">
        <v>81</v>
      </c>
      <c r="E9" s="10" t="s">
        <v>82</v>
      </c>
      <c r="F9" s="11" t="s">
        <v>83</v>
      </c>
    </row>
    <row r="10" spans="1:7" ht="16.5" thickBot="1" x14ac:dyDescent="0.3">
      <c r="A10" s="12" t="s">
        <v>13</v>
      </c>
      <c r="B10" s="13" t="s">
        <v>14</v>
      </c>
      <c r="C10" s="14">
        <f>C11+C12</f>
        <v>62502</v>
      </c>
      <c r="D10" s="15">
        <f>C10/1142243</f>
        <v>5.4718999999999997E-2</v>
      </c>
      <c r="E10" s="16">
        <f>E11+E12</f>
        <v>140599.96</v>
      </c>
      <c r="F10" s="16">
        <f>E10/C10*1000</f>
        <v>2249.5300000000002</v>
      </c>
    </row>
    <row r="11" spans="1:7" ht="16.5" thickBot="1" x14ac:dyDescent="0.3">
      <c r="A11" s="17" t="s">
        <v>15</v>
      </c>
      <c r="B11" s="13" t="s">
        <v>16</v>
      </c>
      <c r="C11" s="14">
        <v>54349</v>
      </c>
      <c r="D11" s="15">
        <f t="shared" ref="D11:D27" si="0">C11/1142243</f>
        <v>4.7580999999999998E-2</v>
      </c>
      <c r="E11" s="16">
        <v>97828.2</v>
      </c>
      <c r="F11" s="16">
        <f t="shared" ref="F11:F12" si="1">E11/C11*1000</f>
        <v>1800</v>
      </c>
    </row>
    <row r="12" spans="1:7" ht="16.5" thickBot="1" x14ac:dyDescent="0.3">
      <c r="A12" s="17" t="s">
        <v>17</v>
      </c>
      <c r="B12" s="13" t="s">
        <v>18</v>
      </c>
      <c r="C12" s="14">
        <v>8153</v>
      </c>
      <c r="D12" s="15">
        <f t="shared" si="0"/>
        <v>7.1380000000000002E-3</v>
      </c>
      <c r="E12" s="16">
        <v>42771.76</v>
      </c>
      <c r="F12" s="16">
        <f t="shared" si="1"/>
        <v>5246.14</v>
      </c>
      <c r="G12" s="18"/>
    </row>
    <row r="13" spans="1:7" ht="16.5" thickBot="1" x14ac:dyDescent="0.3">
      <c r="A13" s="17" t="s">
        <v>19</v>
      </c>
      <c r="B13" s="13" t="s">
        <v>20</v>
      </c>
      <c r="C13" s="19"/>
      <c r="D13" s="15"/>
      <c r="E13" s="20"/>
      <c r="F13" s="20"/>
    </row>
    <row r="14" spans="1:7" ht="16.5" thickBot="1" x14ac:dyDescent="0.3">
      <c r="A14" s="12" t="s">
        <v>21</v>
      </c>
      <c r="B14" s="13" t="s">
        <v>22</v>
      </c>
      <c r="C14" s="14">
        <v>26650</v>
      </c>
      <c r="D14" s="15">
        <f t="shared" si="0"/>
        <v>2.3331000000000001E-2</v>
      </c>
      <c r="E14" s="16">
        <f>E15+E16</f>
        <v>82578.63</v>
      </c>
      <c r="F14" s="16">
        <f>E14/C14*1000</f>
        <v>3098.64</v>
      </c>
    </row>
    <row r="15" spans="1:7" ht="16.5" thickBot="1" x14ac:dyDescent="0.3">
      <c r="A15" s="17" t="s">
        <v>23</v>
      </c>
      <c r="B15" s="13" t="s">
        <v>16</v>
      </c>
      <c r="C15" s="14">
        <v>21054</v>
      </c>
      <c r="D15" s="15">
        <f t="shared" si="0"/>
        <v>1.8432E-2</v>
      </c>
      <c r="E15" s="16">
        <v>47216.3</v>
      </c>
      <c r="F15" s="16">
        <f t="shared" ref="F15:F16" si="2">E15/C15*1000</f>
        <v>2242.63</v>
      </c>
    </row>
    <row r="16" spans="1:7" ht="16.5" thickBot="1" x14ac:dyDescent="0.3">
      <c r="A16" s="17" t="s">
        <v>24</v>
      </c>
      <c r="B16" s="13" t="s">
        <v>18</v>
      </c>
      <c r="C16" s="14">
        <v>5596</v>
      </c>
      <c r="D16" s="15">
        <f t="shared" si="0"/>
        <v>4.8989999999999997E-3</v>
      </c>
      <c r="E16" s="16">
        <v>35362.33</v>
      </c>
      <c r="F16" s="16">
        <f t="shared" si="2"/>
        <v>6319.22</v>
      </c>
      <c r="G16" s="18"/>
    </row>
    <row r="17" spans="1:7" ht="16.5" thickBot="1" x14ac:dyDescent="0.3">
      <c r="A17" s="17" t="s">
        <v>25</v>
      </c>
      <c r="B17" s="13" t="s">
        <v>20</v>
      </c>
      <c r="C17" s="19"/>
      <c r="D17" s="21"/>
      <c r="E17" s="20"/>
      <c r="F17" s="20"/>
    </row>
    <row r="18" spans="1:7" ht="32.25" thickBot="1" x14ac:dyDescent="0.3">
      <c r="A18" s="12" t="s">
        <v>26</v>
      </c>
      <c r="B18" s="22" t="s">
        <v>27</v>
      </c>
      <c r="C18" s="14">
        <v>85648</v>
      </c>
      <c r="D18" s="15">
        <f t="shared" si="0"/>
        <v>7.4981999999999993E-2</v>
      </c>
      <c r="E18" s="16">
        <v>51257.7</v>
      </c>
      <c r="F18" s="16">
        <f>E18/C18*1000</f>
        <v>598.47</v>
      </c>
    </row>
    <row r="19" spans="1:7" ht="16.5" thickBot="1" x14ac:dyDescent="0.3">
      <c r="A19" s="17" t="s">
        <v>28</v>
      </c>
      <c r="B19" s="13" t="s">
        <v>29</v>
      </c>
      <c r="C19" s="14">
        <v>44506</v>
      </c>
      <c r="D19" s="15">
        <f t="shared" si="0"/>
        <v>3.8963999999999999E-2</v>
      </c>
      <c r="E19" s="23">
        <v>25392.36</v>
      </c>
      <c r="F19" s="16">
        <v>570.73</v>
      </c>
    </row>
    <row r="20" spans="1:7" ht="16.5" thickBot="1" x14ac:dyDescent="0.3">
      <c r="A20" s="17" t="s">
        <v>30</v>
      </c>
      <c r="B20" s="13" t="s">
        <v>31</v>
      </c>
      <c r="C20" s="14"/>
      <c r="D20" s="24"/>
      <c r="E20" s="25"/>
      <c r="F20" s="20"/>
    </row>
    <row r="21" spans="1:7" ht="16.5" thickBot="1" x14ac:dyDescent="0.3">
      <c r="A21" s="17" t="s">
        <v>32</v>
      </c>
      <c r="B21" s="13" t="s">
        <v>33</v>
      </c>
      <c r="C21" s="14">
        <v>41063</v>
      </c>
      <c r="D21" s="15">
        <f t="shared" si="0"/>
        <v>3.5949000000000002E-2</v>
      </c>
      <c r="E21" s="23">
        <v>25818.66</v>
      </c>
      <c r="F21" s="16">
        <v>628.76</v>
      </c>
    </row>
    <row r="22" spans="1:7" ht="16.5" thickBot="1" x14ac:dyDescent="0.3">
      <c r="A22" s="17" t="s">
        <v>34</v>
      </c>
      <c r="B22" s="13" t="s">
        <v>20</v>
      </c>
      <c r="C22" s="14">
        <v>79</v>
      </c>
      <c r="D22" s="15">
        <f t="shared" si="0"/>
        <v>6.8999999999999997E-5</v>
      </c>
      <c r="E22" s="23">
        <v>46.68</v>
      </c>
      <c r="F22" s="16">
        <v>590.89</v>
      </c>
    </row>
    <row r="23" spans="1:7" ht="32.25" thickBot="1" x14ac:dyDescent="0.3">
      <c r="A23" s="12" t="s">
        <v>35</v>
      </c>
      <c r="B23" s="22" t="s">
        <v>36</v>
      </c>
      <c r="C23" s="14">
        <f>C24+C25+C27+C31</f>
        <v>50618</v>
      </c>
      <c r="D23" s="15">
        <f t="shared" si="0"/>
        <v>4.4315E-2</v>
      </c>
      <c r="E23" s="16">
        <v>56554.38</v>
      </c>
      <c r="F23" s="16">
        <f>E23/C23*1000</f>
        <v>1117.28</v>
      </c>
    </row>
    <row r="24" spans="1:7" ht="16.5" thickBot="1" x14ac:dyDescent="0.3">
      <c r="A24" s="17" t="s">
        <v>37</v>
      </c>
      <c r="B24" s="13" t="s">
        <v>38</v>
      </c>
      <c r="C24" s="14">
        <v>1235</v>
      </c>
      <c r="D24" s="15">
        <f t="shared" si="0"/>
        <v>1.0809999999999999E-3</v>
      </c>
      <c r="E24" s="16">
        <v>1165.57</v>
      </c>
      <c r="F24" s="16">
        <v>943.78</v>
      </c>
    </row>
    <row r="25" spans="1:7" ht="16.5" thickBot="1" x14ac:dyDescent="0.3">
      <c r="A25" s="17" t="s">
        <v>39</v>
      </c>
      <c r="B25" s="13" t="s">
        <v>40</v>
      </c>
      <c r="C25" s="14">
        <v>41990</v>
      </c>
      <c r="D25" s="15">
        <f t="shared" si="0"/>
        <v>3.6761000000000002E-2</v>
      </c>
      <c r="E25" s="16">
        <v>44695.42</v>
      </c>
      <c r="F25" s="16">
        <v>1064.43</v>
      </c>
    </row>
    <row r="26" spans="1:7" ht="16.5" thickBot="1" x14ac:dyDescent="0.3">
      <c r="A26" s="17" t="s">
        <v>41</v>
      </c>
      <c r="B26" s="13" t="s">
        <v>42</v>
      </c>
      <c r="C26" s="19"/>
      <c r="D26" s="24"/>
      <c r="E26" s="20"/>
      <c r="F26" s="20"/>
    </row>
    <row r="27" spans="1:7" ht="16.5" thickBot="1" x14ac:dyDescent="0.3">
      <c r="A27" s="17" t="s">
        <v>43</v>
      </c>
      <c r="B27" s="13" t="s">
        <v>44</v>
      </c>
      <c r="C27" s="14">
        <v>5859</v>
      </c>
      <c r="D27" s="15">
        <f t="shared" si="0"/>
        <v>5.1289999999999999E-3</v>
      </c>
      <c r="E27" s="16">
        <v>9379.9699999999993</v>
      </c>
      <c r="F27" s="16">
        <v>1600.95</v>
      </c>
    </row>
    <row r="28" spans="1:7" ht="16.5" thickBot="1" x14ac:dyDescent="0.3">
      <c r="A28" s="17" t="s">
        <v>45</v>
      </c>
      <c r="B28" s="13" t="s">
        <v>46</v>
      </c>
      <c r="C28" s="19"/>
      <c r="D28" s="24"/>
      <c r="E28" s="20"/>
      <c r="F28" s="20"/>
    </row>
    <row r="29" spans="1:7" ht="16.5" thickBot="1" x14ac:dyDescent="0.3">
      <c r="A29" s="17" t="s">
        <v>47</v>
      </c>
      <c r="B29" s="13" t="s">
        <v>48</v>
      </c>
      <c r="C29" s="19"/>
      <c r="D29" s="24"/>
      <c r="E29" s="20"/>
      <c r="F29" s="20"/>
    </row>
    <row r="30" spans="1:7" ht="16.5" thickBot="1" x14ac:dyDescent="0.3">
      <c r="A30" s="17" t="s">
        <v>49</v>
      </c>
      <c r="B30" s="13" t="s">
        <v>50</v>
      </c>
      <c r="C30" s="19"/>
      <c r="D30" s="24"/>
      <c r="E30" s="20"/>
      <c r="F30" s="20"/>
      <c r="G30" s="18"/>
    </row>
    <row r="31" spans="1:7" ht="16.5" thickBot="1" x14ac:dyDescent="0.3">
      <c r="A31" s="17" t="s">
        <v>51</v>
      </c>
      <c r="B31" s="13" t="s">
        <v>20</v>
      </c>
      <c r="C31" s="14">
        <v>1534</v>
      </c>
      <c r="D31" s="15">
        <f t="shared" ref="D31:D32" si="3">C31/1142243</f>
        <v>1.343E-3</v>
      </c>
      <c r="E31" s="26">
        <v>1313.42</v>
      </c>
      <c r="F31" s="16">
        <v>1002.76</v>
      </c>
      <c r="G31" s="18"/>
    </row>
    <row r="32" spans="1:7" ht="48" thickBot="1" x14ac:dyDescent="0.3">
      <c r="A32" s="12" t="s">
        <v>52</v>
      </c>
      <c r="B32" s="27" t="s">
        <v>53</v>
      </c>
      <c r="C32" s="14">
        <v>2104</v>
      </c>
      <c r="D32" s="15">
        <f t="shared" si="3"/>
        <v>1.8420000000000001E-3</v>
      </c>
      <c r="E32" s="16">
        <v>18166.34</v>
      </c>
      <c r="F32" s="16">
        <v>8634.19</v>
      </c>
    </row>
    <row r="33" spans="1:6" ht="32.25" thickBot="1" x14ac:dyDescent="0.3">
      <c r="A33" s="12" t="s">
        <v>54</v>
      </c>
      <c r="B33" s="27" t="s">
        <v>1</v>
      </c>
      <c r="C33" s="14"/>
      <c r="D33" s="28"/>
      <c r="E33" s="16"/>
      <c r="F33" s="16"/>
    </row>
    <row r="34" spans="1:6" ht="32.25" thickBot="1" x14ac:dyDescent="0.3">
      <c r="A34" s="12" t="s">
        <v>55</v>
      </c>
      <c r="B34" s="27" t="s">
        <v>2</v>
      </c>
      <c r="C34" s="14"/>
      <c r="D34" s="28"/>
      <c r="E34" s="16"/>
      <c r="F34" s="16"/>
    </row>
    <row r="35" spans="1:6" ht="32.25" thickBot="1" x14ac:dyDescent="0.3">
      <c r="A35" s="12" t="s">
        <v>56</v>
      </c>
      <c r="B35" s="27" t="s">
        <v>3</v>
      </c>
      <c r="C35" s="14"/>
      <c r="D35" s="28"/>
      <c r="E35" s="16"/>
      <c r="F35" s="16"/>
    </row>
    <row r="36" spans="1:6" ht="32.25" thickBot="1" x14ac:dyDescent="0.3">
      <c r="A36" s="12" t="s">
        <v>57</v>
      </c>
      <c r="B36" s="27" t="s">
        <v>4</v>
      </c>
      <c r="C36" s="14"/>
      <c r="D36" s="28"/>
      <c r="E36" s="16"/>
      <c r="F36" s="16"/>
    </row>
    <row r="37" spans="1:6" ht="16.5" thickBot="1" x14ac:dyDescent="0.3">
      <c r="A37" s="12" t="s">
        <v>58</v>
      </c>
      <c r="B37" s="27" t="s">
        <v>5</v>
      </c>
      <c r="C37" s="14"/>
      <c r="D37" s="28"/>
      <c r="E37" s="16"/>
      <c r="F37" s="16"/>
    </row>
    <row r="38" spans="1:6" ht="48" thickBot="1" x14ac:dyDescent="0.3">
      <c r="A38" s="12" t="s">
        <v>59</v>
      </c>
      <c r="B38" s="27" t="s">
        <v>6</v>
      </c>
      <c r="C38" s="14"/>
      <c r="D38" s="28"/>
      <c r="E38" s="16"/>
      <c r="F38" s="16"/>
    </row>
    <row r="39" spans="1:6" ht="48" thickBot="1" x14ac:dyDescent="0.3">
      <c r="A39" s="12" t="s">
        <v>60</v>
      </c>
      <c r="B39" s="27" t="s">
        <v>7</v>
      </c>
      <c r="C39" s="14"/>
      <c r="D39" s="28"/>
      <c r="E39" s="16"/>
      <c r="F39" s="16"/>
    </row>
    <row r="40" spans="1:6" ht="32.25" thickBot="1" x14ac:dyDescent="0.3">
      <c r="A40" s="12" t="s">
        <v>61</v>
      </c>
      <c r="B40" s="27" t="s">
        <v>8</v>
      </c>
      <c r="C40" s="14"/>
      <c r="D40" s="28"/>
      <c r="E40" s="16"/>
      <c r="F40" s="16"/>
    </row>
    <row r="41" spans="1:6" ht="63.75" thickBot="1" x14ac:dyDescent="0.3">
      <c r="A41" s="12" t="s">
        <v>62</v>
      </c>
      <c r="B41" s="27" t="s">
        <v>9</v>
      </c>
      <c r="C41" s="14"/>
      <c r="D41" s="28"/>
      <c r="E41" s="16"/>
      <c r="F41" s="16"/>
    </row>
    <row r="42" spans="1:6" ht="63.75" thickBot="1" x14ac:dyDescent="0.3">
      <c r="A42" s="12" t="s">
        <v>63</v>
      </c>
      <c r="B42" s="22" t="s">
        <v>10</v>
      </c>
      <c r="C42" s="14"/>
      <c r="D42" s="28"/>
      <c r="E42" s="16"/>
      <c r="F42" s="16"/>
    </row>
    <row r="43" spans="1:6" ht="27" customHeight="1" thickBot="1" x14ac:dyDescent="0.3">
      <c r="A43" s="12" t="s">
        <v>64</v>
      </c>
      <c r="B43" s="13" t="s">
        <v>20</v>
      </c>
      <c r="C43" s="14">
        <v>2104</v>
      </c>
      <c r="D43" s="15">
        <f t="shared" ref="D43:D45" si="4">C43/1142243</f>
        <v>1.8420000000000001E-3</v>
      </c>
      <c r="E43" s="16">
        <v>18166.34</v>
      </c>
      <c r="F43" s="16">
        <v>8634.19</v>
      </c>
    </row>
    <row r="44" spans="1:6" ht="79.5" thickBot="1" x14ac:dyDescent="0.3">
      <c r="A44" s="12" t="s">
        <v>65</v>
      </c>
      <c r="B44" s="27" t="s">
        <v>66</v>
      </c>
      <c r="C44" s="14">
        <v>15971</v>
      </c>
      <c r="D44" s="15">
        <f t="shared" si="4"/>
        <v>1.3982E-2</v>
      </c>
      <c r="E44" s="16">
        <v>37032.14</v>
      </c>
      <c r="F44" s="16">
        <v>2318.71</v>
      </c>
    </row>
    <row r="45" spans="1:6" ht="48" thickBot="1" x14ac:dyDescent="0.3">
      <c r="A45" s="29" t="s">
        <v>67</v>
      </c>
      <c r="B45" s="27" t="s">
        <v>12</v>
      </c>
      <c r="C45" s="14">
        <v>45549</v>
      </c>
      <c r="D45" s="15">
        <f t="shared" si="4"/>
        <v>3.9877000000000003E-2</v>
      </c>
      <c r="E45" s="16">
        <v>23419.37</v>
      </c>
      <c r="F45" s="16">
        <v>514.16</v>
      </c>
    </row>
    <row r="46" spans="1:6" x14ac:dyDescent="0.25">
      <c r="A46" s="1" t="s">
        <v>11</v>
      </c>
    </row>
    <row r="47" spans="1:6" x14ac:dyDescent="0.25">
      <c r="E47" s="18"/>
    </row>
    <row r="48" spans="1:6" x14ac:dyDescent="0.25">
      <c r="C48" s="30"/>
      <c r="E48" s="18"/>
    </row>
  </sheetData>
  <mergeCells count="6">
    <mergeCell ref="A7:A8"/>
    <mergeCell ref="B7:B8"/>
    <mergeCell ref="C7:D7"/>
    <mergeCell ref="E7:F7"/>
    <mergeCell ref="E1:F1"/>
    <mergeCell ref="E2:F2"/>
  </mergeCells>
  <pageMargins left="1.0236220472440944" right="0.39370078740157483" top="0.9448818897637796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Косынкина И.Н.</dc:creator>
  <cp:lastModifiedBy>Храмкова Екатерина Вячеславовна</cp:lastModifiedBy>
  <cp:lastPrinted>2024-12-27T09:24:52Z</cp:lastPrinted>
  <dcterms:created xsi:type="dcterms:W3CDTF">2022-01-17T10:41:42Z</dcterms:created>
  <dcterms:modified xsi:type="dcterms:W3CDTF">2024-12-27T09:24:55Z</dcterms:modified>
</cp:coreProperties>
</file>