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760"/>
  </bookViews>
  <sheets>
    <sheet name="Приложение №18" sheetId="13" r:id="rId1"/>
  </sheets>
  <definedNames>
    <definedName name="_xlnm.Print_Titles" localSheetId="0">'Приложение №18'!$A:$B,'Приложение №18'!$5:$9</definedName>
    <definedName name="_xlnm.Print_Area" localSheetId="0">'Приложение №18'!$A$1:$AN$112</definedName>
  </definedNames>
  <calcPr calcId="14562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1" i="13" l="1"/>
  <c r="Z12" i="13" l="1"/>
  <c r="X22" i="13"/>
  <c r="X76" i="13" l="1"/>
  <c r="X75" i="13"/>
  <c r="X74" i="13"/>
  <c r="X73" i="13"/>
  <c r="X72" i="13"/>
  <c r="X71" i="13"/>
  <c r="X70" i="13"/>
  <c r="X69" i="13"/>
  <c r="X68" i="13"/>
  <c r="X67" i="13"/>
  <c r="X66" i="13"/>
  <c r="X65" i="13"/>
  <c r="X64" i="13"/>
  <c r="X63" i="13"/>
  <c r="X62" i="13"/>
  <c r="X61" i="13"/>
  <c r="X60" i="13"/>
  <c r="X59" i="13"/>
  <c r="X58" i="13"/>
  <c r="X57" i="13"/>
  <c r="X56" i="13"/>
  <c r="X55" i="13"/>
  <c r="X54" i="13"/>
  <c r="X53" i="13"/>
  <c r="X52" i="13"/>
  <c r="X51" i="13"/>
  <c r="X50" i="13"/>
  <c r="X49" i="13"/>
  <c r="X48" i="13"/>
  <c r="X47" i="13"/>
  <c r="X46" i="13"/>
  <c r="X45" i="13" l="1"/>
  <c r="Z106" i="13"/>
  <c r="X106" i="13" s="1"/>
  <c r="Z105" i="13"/>
  <c r="X105" i="13" s="1"/>
  <c r="Z107" i="13"/>
  <c r="X107" i="13" s="1"/>
  <c r="Z110" i="13"/>
  <c r="X110" i="13" s="1"/>
  <c r="Z98" i="13"/>
  <c r="X98" i="13" s="1"/>
  <c r="Z97" i="13"/>
  <c r="X97" i="13" s="1"/>
  <c r="Z95" i="13"/>
  <c r="X95" i="13" s="1"/>
  <c r="Z93" i="13"/>
  <c r="X93" i="13" s="1"/>
  <c r="X109" i="13"/>
  <c r="X108" i="13"/>
  <c r="X104" i="13"/>
  <c r="X103" i="13"/>
  <c r="X102" i="13"/>
  <c r="X101" i="13"/>
  <c r="X100" i="13"/>
  <c r="X99" i="13"/>
  <c r="X96" i="13"/>
  <c r="X94" i="13"/>
  <c r="X92" i="13"/>
  <c r="X91" i="13"/>
  <c r="X90" i="13"/>
  <c r="X89" i="13"/>
  <c r="X88" i="13"/>
  <c r="X87" i="13"/>
  <c r="X86" i="13"/>
  <c r="X85" i="13"/>
  <c r="X84" i="13"/>
  <c r="X83" i="13"/>
  <c r="X82" i="13"/>
  <c r="X81" i="13"/>
  <c r="X80" i="13"/>
  <c r="X79" i="13"/>
  <c r="F110" i="13"/>
  <c r="F109" i="13"/>
  <c r="F108" i="13"/>
  <c r="F107" i="13"/>
  <c r="F106" i="13"/>
  <c r="F105" i="13"/>
  <c r="F104" i="13"/>
  <c r="F103" i="13"/>
  <c r="F102" i="13"/>
  <c r="F101" i="13"/>
  <c r="F100" i="13"/>
  <c r="F99" i="13"/>
  <c r="F98" i="13"/>
  <c r="F97" i="13"/>
  <c r="F96" i="13"/>
  <c r="F95" i="13"/>
  <c r="F94" i="13"/>
  <c r="F93" i="13"/>
  <c r="F92" i="13"/>
  <c r="F91" i="13"/>
  <c r="F90" i="13"/>
  <c r="F89" i="13"/>
  <c r="F88" i="13"/>
  <c r="F87" i="13"/>
  <c r="F86" i="13"/>
  <c r="F85" i="13"/>
  <c r="F84" i="13"/>
  <c r="F83" i="13"/>
  <c r="F82" i="13"/>
  <c r="F81" i="13"/>
  <c r="F80" i="13"/>
  <c r="F79" i="13"/>
  <c r="H45" i="13"/>
  <c r="F76" i="13"/>
  <c r="F75" i="13"/>
  <c r="F74" i="13"/>
  <c r="F73" i="13"/>
  <c r="F72" i="13"/>
  <c r="F71" i="13"/>
  <c r="F70" i="13"/>
  <c r="F69" i="13"/>
  <c r="F68" i="13"/>
  <c r="F67" i="13"/>
  <c r="F66" i="13"/>
  <c r="F65" i="13"/>
  <c r="F64" i="13"/>
  <c r="F63" i="13"/>
  <c r="F62" i="13"/>
  <c r="F61" i="13"/>
  <c r="F60" i="13"/>
  <c r="F59" i="13"/>
  <c r="F58" i="13"/>
  <c r="F57" i="13"/>
  <c r="F56" i="13"/>
  <c r="F55" i="13"/>
  <c r="F54" i="13"/>
  <c r="F53" i="13"/>
  <c r="F52" i="13"/>
  <c r="F51" i="13"/>
  <c r="F50" i="13"/>
  <c r="F49" i="13"/>
  <c r="F48" i="13"/>
  <c r="F47" i="13"/>
  <c r="F46" i="13"/>
  <c r="F43" i="13"/>
  <c r="F42" i="13"/>
  <c r="F41" i="13"/>
  <c r="F40" i="13"/>
  <c r="F39" i="13"/>
  <c r="F38" i="13"/>
  <c r="F37" i="13"/>
  <c r="F36" i="13"/>
  <c r="F35" i="13"/>
  <c r="F34" i="13"/>
  <c r="F33" i="13"/>
  <c r="F32" i="13"/>
  <c r="F31" i="13"/>
  <c r="F30" i="13"/>
  <c r="F29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F16" i="13"/>
  <c r="F15" i="13"/>
  <c r="F14" i="13"/>
  <c r="F13" i="13"/>
  <c r="X43" i="13"/>
  <c r="X42" i="13"/>
  <c r="X41" i="13"/>
  <c r="X40" i="13"/>
  <c r="X39" i="13"/>
  <c r="X38" i="13"/>
  <c r="X37" i="13"/>
  <c r="X36" i="13"/>
  <c r="X35" i="13"/>
  <c r="X34" i="13"/>
  <c r="X33" i="13"/>
  <c r="X32" i="13"/>
  <c r="X31" i="13"/>
  <c r="X30" i="13"/>
  <c r="X29" i="13"/>
  <c r="X28" i="13"/>
  <c r="X27" i="13"/>
  <c r="X26" i="13"/>
  <c r="X25" i="13"/>
  <c r="X24" i="13"/>
  <c r="X23" i="13"/>
  <c r="X21" i="13"/>
  <c r="X20" i="13"/>
  <c r="X19" i="13"/>
  <c r="X18" i="13"/>
  <c r="X17" i="13"/>
  <c r="X16" i="13"/>
  <c r="X15" i="13"/>
  <c r="X14" i="13"/>
  <c r="X13" i="13"/>
  <c r="X12" i="13" l="1"/>
  <c r="Y12" i="13" l="1"/>
  <c r="Y45" i="13" l="1"/>
  <c r="W43" i="13"/>
  <c r="G12" i="13" l="1"/>
  <c r="G45" i="13" l="1"/>
  <c r="W35" i="13" l="1"/>
  <c r="W13" i="13"/>
  <c r="W30" i="13"/>
  <c r="H78" i="13" l="1"/>
  <c r="J78" i="13" l="1"/>
  <c r="E43" i="13" l="1"/>
  <c r="E42" i="13"/>
  <c r="E41" i="13"/>
  <c r="E40" i="13"/>
  <c r="E39" i="13"/>
  <c r="E38" i="13"/>
  <c r="E37" i="13"/>
  <c r="E36" i="13"/>
  <c r="E35" i="13"/>
  <c r="E34" i="13"/>
  <c r="E33" i="13"/>
  <c r="E32" i="13"/>
  <c r="E31" i="13"/>
  <c r="E30" i="13"/>
  <c r="E29" i="13"/>
  <c r="E28" i="13"/>
  <c r="E27" i="13"/>
  <c r="E26" i="13"/>
  <c r="E25" i="13"/>
  <c r="E24" i="13"/>
  <c r="E22" i="13"/>
  <c r="E21" i="13"/>
  <c r="E20" i="13"/>
  <c r="E19" i="13"/>
  <c r="E18" i="13"/>
  <c r="E17" i="13"/>
  <c r="E16" i="13"/>
  <c r="E15" i="13"/>
  <c r="E14" i="13"/>
  <c r="E13" i="13"/>
  <c r="E11" i="13" l="1"/>
  <c r="W110" i="13" l="1"/>
  <c r="W109" i="13"/>
  <c r="W108" i="13"/>
  <c r="W107" i="13"/>
  <c r="W106" i="13"/>
  <c r="W105" i="13"/>
  <c r="W104" i="13"/>
  <c r="W103" i="13"/>
  <c r="W102" i="13"/>
  <c r="W101" i="13"/>
  <c r="W100" i="13"/>
  <c r="W99" i="13"/>
  <c r="W98" i="13"/>
  <c r="W97" i="13"/>
  <c r="W96" i="13"/>
  <c r="W95" i="13"/>
  <c r="W94" i="13"/>
  <c r="W93" i="13"/>
  <c r="W92" i="13"/>
  <c r="W91" i="13"/>
  <c r="W90" i="13"/>
  <c r="W89" i="13"/>
  <c r="W88" i="13"/>
  <c r="W87" i="13"/>
  <c r="W86" i="13"/>
  <c r="W85" i="13"/>
  <c r="W84" i="13"/>
  <c r="W83" i="13"/>
  <c r="W82" i="13"/>
  <c r="W81" i="13"/>
  <c r="W80" i="13"/>
  <c r="W79" i="13"/>
  <c r="W76" i="13"/>
  <c r="W75" i="13"/>
  <c r="W74" i="13"/>
  <c r="W73" i="13"/>
  <c r="W72" i="13"/>
  <c r="W71" i="13"/>
  <c r="W70" i="13"/>
  <c r="W69" i="13"/>
  <c r="W68" i="13"/>
  <c r="W67" i="13"/>
  <c r="W66" i="13"/>
  <c r="W65" i="13"/>
  <c r="W64" i="13"/>
  <c r="W63" i="13"/>
  <c r="W62" i="13"/>
  <c r="W61" i="13"/>
  <c r="W60" i="13"/>
  <c r="W59" i="13"/>
  <c r="W58" i="13"/>
  <c r="W57" i="13"/>
  <c r="W56" i="13"/>
  <c r="W55" i="13"/>
  <c r="W54" i="13"/>
  <c r="W53" i="13"/>
  <c r="W52" i="13"/>
  <c r="W50" i="13"/>
  <c r="W49" i="13"/>
  <c r="W48" i="13"/>
  <c r="W47" i="13"/>
  <c r="W46" i="13"/>
  <c r="W45" i="13" l="1"/>
  <c r="E110" i="13"/>
  <c r="D110" i="13" s="1"/>
  <c r="E109" i="13"/>
  <c r="D109" i="13" s="1"/>
  <c r="E108" i="13"/>
  <c r="D108" i="13" s="1"/>
  <c r="E107" i="13"/>
  <c r="D107" i="13" s="1"/>
  <c r="E106" i="13"/>
  <c r="D106" i="13" s="1"/>
  <c r="E105" i="13"/>
  <c r="D105" i="13" s="1"/>
  <c r="E104" i="13"/>
  <c r="D104" i="13" s="1"/>
  <c r="E103" i="13"/>
  <c r="D103" i="13" s="1"/>
  <c r="E102" i="13"/>
  <c r="D102" i="13" s="1"/>
  <c r="E101" i="13"/>
  <c r="D101" i="13" s="1"/>
  <c r="E100" i="13"/>
  <c r="D100" i="13" s="1"/>
  <c r="E99" i="13"/>
  <c r="D99" i="13" s="1"/>
  <c r="E98" i="13"/>
  <c r="D98" i="13" s="1"/>
  <c r="E97" i="13"/>
  <c r="D97" i="13" s="1"/>
  <c r="E96" i="13"/>
  <c r="D96" i="13" s="1"/>
  <c r="E95" i="13"/>
  <c r="D95" i="13" s="1"/>
  <c r="E94" i="13"/>
  <c r="D94" i="13" s="1"/>
  <c r="E93" i="13"/>
  <c r="D93" i="13" s="1"/>
  <c r="E92" i="13"/>
  <c r="D92" i="13" s="1"/>
  <c r="E91" i="13"/>
  <c r="D91" i="13" s="1"/>
  <c r="E90" i="13"/>
  <c r="D90" i="13" s="1"/>
  <c r="E89" i="13"/>
  <c r="D89" i="13" s="1"/>
  <c r="E88" i="13"/>
  <c r="D88" i="13" s="1"/>
  <c r="E87" i="13"/>
  <c r="E86" i="13"/>
  <c r="D86" i="13" s="1"/>
  <c r="E85" i="13"/>
  <c r="D85" i="13" s="1"/>
  <c r="E84" i="13"/>
  <c r="D84" i="13" s="1"/>
  <c r="E83" i="13"/>
  <c r="D83" i="13" s="1"/>
  <c r="E82" i="13"/>
  <c r="D82" i="13" s="1"/>
  <c r="E81" i="13"/>
  <c r="D81" i="13" s="1"/>
  <c r="E80" i="13"/>
  <c r="D80" i="13" s="1"/>
  <c r="E79" i="13"/>
  <c r="D79" i="13" s="1"/>
  <c r="I78" i="13"/>
  <c r="G78" i="13" l="1"/>
  <c r="E76" i="13"/>
  <c r="E75" i="13"/>
  <c r="E74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E53" i="13"/>
  <c r="E52" i="13"/>
  <c r="E51" i="13"/>
  <c r="E50" i="13"/>
  <c r="E49" i="13"/>
  <c r="E48" i="13"/>
  <c r="E47" i="13"/>
  <c r="E46" i="13"/>
  <c r="W11" i="13"/>
  <c r="W42" i="13"/>
  <c r="W41" i="13"/>
  <c r="W40" i="13"/>
  <c r="W39" i="13"/>
  <c r="W38" i="13"/>
  <c r="W37" i="13"/>
  <c r="W36" i="13"/>
  <c r="W34" i="13"/>
  <c r="W33" i="13"/>
  <c r="W32" i="13"/>
  <c r="W31" i="13"/>
  <c r="W29" i="13"/>
  <c r="W28" i="13"/>
  <c r="W27" i="13"/>
  <c r="W26" i="13"/>
  <c r="W25" i="13"/>
  <c r="W24" i="13"/>
  <c r="W22" i="13"/>
  <c r="W21" i="13"/>
  <c r="W20" i="13"/>
  <c r="W19" i="13"/>
  <c r="W18" i="13"/>
  <c r="W17" i="13"/>
  <c r="W16" i="13"/>
  <c r="W15" i="13"/>
  <c r="W14" i="13"/>
  <c r="K12" i="13"/>
  <c r="AC12" i="13"/>
  <c r="AJ78" i="13" l="1"/>
  <c r="AI78" i="13"/>
  <c r="AH78" i="13"/>
  <c r="AG78" i="13"/>
  <c r="AF78" i="13"/>
  <c r="AE78" i="13"/>
  <c r="AD78" i="13"/>
  <c r="AC78" i="13"/>
  <c r="AB78" i="13"/>
  <c r="AA78" i="13"/>
  <c r="Z78" i="13"/>
  <c r="Y78" i="13"/>
  <c r="Y10" i="13" s="1"/>
  <c r="X78" i="13"/>
  <c r="W78" i="13"/>
  <c r="V78" i="13"/>
  <c r="U78" i="13"/>
  <c r="T78" i="13"/>
  <c r="S78" i="13"/>
  <c r="R78" i="13"/>
  <c r="Q78" i="13"/>
  <c r="P78" i="13"/>
  <c r="F78" i="13" s="1"/>
  <c r="O78" i="13"/>
  <c r="E78" i="13" s="1"/>
  <c r="D78" i="13" s="1"/>
  <c r="AH45" i="13"/>
  <c r="AG45" i="13"/>
  <c r="AF45" i="13"/>
  <c r="AE45" i="13"/>
  <c r="AD45" i="13"/>
  <c r="AC45" i="13"/>
  <c r="AB45" i="13"/>
  <c r="AA45" i="13"/>
  <c r="Z45" i="13"/>
  <c r="V45" i="13"/>
  <c r="U45" i="13"/>
  <c r="T45" i="13"/>
  <c r="S45" i="13"/>
  <c r="R45" i="13"/>
  <c r="Q45" i="13"/>
  <c r="P45" i="13"/>
  <c r="F45" i="13" s="1"/>
  <c r="O45" i="13"/>
  <c r="E45" i="13" s="1"/>
  <c r="W23" i="13"/>
  <c r="W12" i="13" s="1"/>
  <c r="E23" i="13"/>
  <c r="AL12" i="13"/>
  <c r="AK12" i="13"/>
  <c r="AH12" i="13"/>
  <c r="AG12" i="13"/>
  <c r="T12" i="13"/>
  <c r="S12" i="13"/>
  <c r="P12" i="13"/>
  <c r="F12" i="13" s="1"/>
  <c r="O12" i="13"/>
  <c r="E12" i="13" s="1"/>
  <c r="AG10" i="13" l="1"/>
  <c r="W10" i="13"/>
  <c r="AH10" i="13"/>
</calcChain>
</file>

<file path=xl/sharedStrings.xml><?xml version="1.0" encoding="utf-8"?>
<sst xmlns="http://schemas.openxmlformats.org/spreadsheetml/2006/main" count="1484" uniqueCount="197">
  <si>
    <t>N строки</t>
  </si>
  <si>
    <t>Всего</t>
  </si>
  <si>
    <t>медицинская помощь в условиях дневного стационара</t>
  </si>
  <si>
    <t>Акушерское дело</t>
  </si>
  <si>
    <t>Акушерство и гинекология</t>
  </si>
  <si>
    <t>Аллергология и иммунология</t>
  </si>
  <si>
    <t>Гастроэнтерология</t>
  </si>
  <si>
    <t>Гематология</t>
  </si>
  <si>
    <t>Гериатрия</t>
  </si>
  <si>
    <t>Инфекционные болезни</t>
  </si>
  <si>
    <t>Кардиология</t>
  </si>
  <si>
    <t>Колопроктология</t>
  </si>
  <si>
    <t>Медицинская реабилитация</t>
  </si>
  <si>
    <t>Неврология</t>
  </si>
  <si>
    <t>Нейрохирургия</t>
  </si>
  <si>
    <t>Неонатология</t>
  </si>
  <si>
    <t>Нефрология</t>
  </si>
  <si>
    <t>Онкология, радиология, радиотерапия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</si>
  <si>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</si>
  <si>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</si>
  <si>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</si>
  <si>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</si>
  <si>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</si>
  <si>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 (койки сосудистой хирургии)</t>
  </si>
  <si>
    <t>Травматология и ортопедия</t>
  </si>
  <si>
    <t>Хирургия (комбустиология)</t>
  </si>
  <si>
    <t>Торакальная хирургия</t>
  </si>
  <si>
    <t>Эндокринология</t>
  </si>
  <si>
    <t>Дерматовенерология (дерматологические койки)</t>
  </si>
  <si>
    <t>Урология (в т.ч. детская урология-андрология)</t>
  </si>
  <si>
    <t>Челюстно-лицевая хирургия, стоматология</t>
  </si>
  <si>
    <t>x</t>
  </si>
  <si>
    <t>А</t>
  </si>
  <si>
    <t>1</t>
  </si>
  <si>
    <t>2</t>
  </si>
  <si>
    <t>3</t>
  </si>
  <si>
    <t>4</t>
  </si>
  <si>
    <t>5</t>
  </si>
  <si>
    <t>6</t>
  </si>
  <si>
    <t>7</t>
  </si>
  <si>
    <t>всего</t>
  </si>
  <si>
    <t>3.1</t>
  </si>
  <si>
    <t>3.2</t>
  </si>
  <si>
    <t>4.1</t>
  </si>
  <si>
    <t>4.2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</si>
  <si>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</si>
  <si>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</si>
  <si>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</si>
  <si>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</si>
  <si>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</si>
  <si>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</si>
  <si>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</si>
  <si>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</si>
  <si>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</si>
  <si>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</si>
  <si>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</si>
  <si>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</si>
  <si>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6.1</t>
  </si>
  <si>
    <t>10</t>
  </si>
  <si>
    <t>11</t>
  </si>
  <si>
    <t>12</t>
  </si>
  <si>
    <t>13</t>
  </si>
  <si>
    <t>14</t>
  </si>
  <si>
    <t>15</t>
  </si>
  <si>
    <t>16</t>
  </si>
  <si>
    <t>8</t>
  </si>
  <si>
    <t>9</t>
  </si>
  <si>
    <t>17</t>
  </si>
  <si>
    <t>18</t>
  </si>
  <si>
    <t>19</t>
  </si>
  <si>
    <t>20</t>
  </si>
  <si>
    <t>Прочие</t>
  </si>
  <si>
    <t>Вид, условия оказания медицинской помощи/профиль медицинской помощи &lt;*&gt;</t>
  </si>
  <si>
    <t>Рекомендуемое число случаев госпитализации (на 1000 жителей/застрахованных в год)</t>
  </si>
  <si>
    <t>Расчетные объемы медицинской помощи (число случаев в год)</t>
  </si>
  <si>
    <t>Объемы оказания медицинской помощи</t>
  </si>
  <si>
    <t>Финансовое обеспечение оказания медицинской помощи, тыс. руб.</t>
  </si>
  <si>
    <t>в том числе детям</t>
  </si>
  <si>
    <t>на территории страхования</t>
  </si>
  <si>
    <t>за пределами территории страхования</t>
  </si>
  <si>
    <t>в том числе в ФГУ</t>
  </si>
  <si>
    <t>в том числе ВМП</t>
  </si>
  <si>
    <t>Б</t>
  </si>
  <si>
    <t>7.1</t>
  </si>
  <si>
    <t>8.1</t>
  </si>
  <si>
    <t>9.1</t>
  </si>
  <si>
    <t>10.1</t>
  </si>
  <si>
    <t>11.1</t>
  </si>
  <si>
    <t>12.1</t>
  </si>
  <si>
    <t>13.1</t>
  </si>
  <si>
    <t>14.1</t>
  </si>
  <si>
    <t>15.1</t>
  </si>
  <si>
    <t>16.1</t>
  </si>
  <si>
    <t>17.1</t>
  </si>
  <si>
    <t>18.1</t>
  </si>
  <si>
    <t>19.1</t>
  </si>
  <si>
    <t>20.1</t>
  </si>
  <si>
    <t>Всего, в том числе:</t>
  </si>
  <si>
    <t>1 = 2 + 3 + 4 + 5</t>
  </si>
  <si>
    <t>скорая медицинская помощь</t>
  </si>
  <si>
    <t>медицинская помощь в амбулаторных условиях (посещения/обращения)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</si>
  <si>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</si>
  <si>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</si>
  <si>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</si>
  <si>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</si>
  <si>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</si>
  <si>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</si>
  <si>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</si>
  <si>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</si>
  <si>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</si>
  <si>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</si>
  <si>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</si>
  <si>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</si>
  <si>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</si>
  <si>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</si>
  <si>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</si>
  <si>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</si>
  <si>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Сердечно-сосудистая хирургия (кардиохирургические койки)</t>
  </si>
  <si>
    <t>3.19</t>
  </si>
  <si>
    <t>3.20</t>
  </si>
  <si>
    <t>Терапия &lt;**&gt;</t>
  </si>
  <si>
    <t>3.21</t>
  </si>
  <si>
    <t>3.22</t>
  </si>
  <si>
    <t>3.23</t>
  </si>
  <si>
    <t>3.24</t>
  </si>
  <si>
    <t>Хирургия (в т.ч. абдоминальная хирургия, трансплантация органов и (или) тканей, трансплантация костного мозга и гемопоэтических стволовых клеток, пластическая хирургия)</t>
  </si>
  <si>
    <t>3.25</t>
  </si>
  <si>
    <t>3.26</t>
  </si>
  <si>
    <t>3.27</t>
  </si>
  <si>
    <t>Эндокринология, в том числе:</t>
  </si>
  <si>
    <t>3.28</t>
  </si>
  <si>
    <t>в части ведения школ для больных сахарным диабетом</t>
  </si>
  <si>
    <t>3.29</t>
  </si>
  <si>
    <t>3.30</t>
  </si>
  <si>
    <t>4 = сумме строк с 4.1 по 4.30</t>
  </si>
  <si>
    <t>4.3</t>
  </si>
  <si>
    <t>Инфекционные болезни, в том числе:</t>
  </si>
  <si>
    <t>4.4</t>
  </si>
  <si>
    <t>Гепатит C</t>
  </si>
  <si>
    <t>4.5</t>
  </si>
  <si>
    <t>4.6</t>
  </si>
  <si>
    <t>4.7</t>
  </si>
  <si>
    <t>4.7.1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</si>
  <si>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</si>
  <si>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</si>
  <si>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</si>
  <si>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</si>
  <si>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</si>
  <si>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</si>
  <si>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</si>
  <si>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</si>
  <si>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</si>
  <si>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</si>
  <si>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</si>
  <si>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</si>
  <si>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</si>
  <si>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</si>
  <si>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</si>
  <si>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</si>
  <si>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</si>
  <si>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</si>
  <si>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</si>
  <si>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</si>
  <si>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в условиях круглосуточного стационара</t>
  </si>
  <si>
    <t>4.28</t>
  </si>
  <si>
    <t>4.29</t>
  </si>
  <si>
    <t>4.30</t>
  </si>
  <si>
    <t>5 = сумме строк с 5.1 по 5.31</t>
  </si>
  <si>
    <t>5.8.1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</si>
  <si>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</si>
  <si>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</si>
  <si>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</si>
  <si>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</si>
  <si>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</si>
  <si>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</si>
  <si>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</si>
  <si>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</si>
  <si>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</si>
  <si>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</si>
  <si>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</si>
  <si>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</si>
  <si>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</si>
  <si>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</si>
  <si>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</si>
  <si>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3.30.1.</t>
  </si>
  <si>
    <t>3.31.</t>
  </si>
  <si>
    <t>4.31.</t>
  </si>
  <si>
    <t>5.28.</t>
  </si>
  <si>
    <t>5.30.</t>
  </si>
  <si>
    <t>5.29.</t>
  </si>
  <si>
    <t>5.31.</t>
  </si>
  <si>
    <t>5.32.</t>
  </si>
  <si>
    <t>3 = сумме строк с 3.1 по3.31</t>
  </si>
  <si>
    <t xml:space="preserve">Планирование объемов оказания медицинской помощи и их финансирования в рамках территориальных программ ОМС на территории страхования и за ее пределами на 2024 год
</t>
  </si>
  <si>
    <t>"</t>
  </si>
  <si>
    <t xml:space="preserve">                    Приложение 10
к постановлению Правительства Брянской области 
от  23 декабря 2024 г.  №  710-п</t>
  </si>
  <si>
    <t xml:space="preserve">                    "Приложение 18
к Территориальной программе государственных гарантий бесплатного оказания гражданам медицинской помощи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</si>
</sst>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0"/>
    <numFmt numFmtId="167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indexed="64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8">
    <xf numFmtId="0" fontId="0" fillId="0" borderId="0" xfId="0"/>
    <xf numFmtId="0" fontId="0" fillId="2" borderId="0" xfId="0" applyFill="1"/>
    <xf numFmtId="3" fontId="1" fillId="2" borderId="3" xfId="0" applyNumberFormat="1" applyFont="1" applyFill="1" applyBorder="1" applyAlignment="1">
      <alignment vertical="center" wrapText="1"/>
    </xf>
    <xf numFmtId="167" fontId="1" fillId="2" borderId="3" xfId="0" applyNumberFormat="1" applyFont="1" applyFill="1" applyBorder="1" applyAlignment="1">
      <alignment vertical="center" wrapText="1"/>
    </xf>
    <xf numFmtId="0" fontId="4" fillId="2" borderId="0" xfId="0" applyFont="1" applyFill="1"/>
    <xf numFmtId="0" fontId="1" fillId="2" borderId="3" xfId="0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67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167" fontId="1" fillId="2" borderId="5" xfId="0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 applyAlignment="1">
      <alignment horizontal="center" vertical="center" wrapText="1"/>
    </xf>
    <xf numFmtId="167" fontId="1" fillId="2" borderId="0" xfId="0" applyNumberFormat="1" applyFont="1" applyFill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4" fontId="2" fillId="2" borderId="3" xfId="0" applyNumberFormat="1" applyFont="1" applyFill="1" applyBorder="1" applyAlignment="1">
      <alignment vertical="center" wrapText="1"/>
    </xf>
    <xf numFmtId="167" fontId="1" fillId="2" borderId="1" xfId="0" applyNumberFormat="1" applyFont="1" applyFill="1" applyBorder="1" applyAlignment="1">
      <alignment horizontal="right" vertical="top" wrapText="1"/>
    </xf>
    <xf numFmtId="167" fontId="1" fillId="2" borderId="4" xfId="0" applyNumberFormat="1" applyFont="1" applyFill="1" applyBorder="1" applyAlignment="1">
      <alignment horizontal="right" vertical="center" wrapText="1"/>
    </xf>
    <xf numFmtId="1" fontId="1" fillId="2" borderId="0" xfId="0" applyNumberFormat="1" applyFont="1" applyFill="1" applyAlignment="1">
      <alignment horizontal="center" vertical="center" wrapText="1"/>
    </xf>
    <xf numFmtId="3" fontId="1" fillId="2" borderId="7" xfId="0" applyNumberFormat="1" applyFont="1" applyFill="1" applyBorder="1" applyAlignment="1">
      <alignment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 applyAlignment="1">
      <alignment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3" fontId="5" fillId="2" borderId="0" xfId="0" applyNumberFormat="1" applyFont="1" applyFill="1"/>
    <xf numFmtId="49" fontId="5" fillId="2" borderId="0" xfId="0" applyNumberFormat="1" applyFont="1" applyFill="1"/>
    <xf numFmtId="167" fontId="2" fillId="2" borderId="3" xfId="0" applyNumberFormat="1" applyFont="1" applyFill="1" applyBorder="1" applyAlignment="1">
      <alignment vertical="center" wrapText="1"/>
    </xf>
    <xf numFmtId="3" fontId="2" fillId="2" borderId="8" xfId="0" applyNumberFormat="1" applyFont="1" applyFill="1" applyBorder="1" applyAlignment="1">
      <alignment vertical="center" wrapText="1"/>
    </xf>
    <xf numFmtId="3" fontId="1" fillId="2" borderId="8" xfId="0" applyNumberFormat="1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right" vertical="top" wrapText="1"/>
    </xf>
    <xf numFmtId="167" fontId="1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67" fontId="1" fillId="2" borderId="4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167" fontId="2" fillId="2" borderId="3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167" fontId="1" fillId="2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4" fontId="4" fillId="2" borderId="0" xfId="0" applyNumberFormat="1" applyFont="1" applyFill="1"/>
    <xf numFmtId="3" fontId="2" fillId="2" borderId="3" xfId="0" applyNumberFormat="1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left"/>
    </xf>
    <xf numFmtId="49" fontId="5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left"/>
    </xf>
    <xf numFmtId="3" fontId="5" fillId="2" borderId="0" xfId="0" applyNumberFormat="1" applyFont="1" applyFill="1" applyAlignment="1">
      <alignment horizontal="left"/>
    </xf>
    <xf numFmtId="4" fontId="4" fillId="2" borderId="0" xfId="0" applyNumberFormat="1" applyFont="1" applyFill="1" applyAlignment="1">
      <alignment horizontal="left"/>
    </xf>
    <xf numFmtId="0" fontId="0" fillId="2" borderId="0" xfId="0" applyFill="1" applyAlignment="1">
      <alignment horizontal="left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49" fontId="6" fillId="2" borderId="0" xfId="0" applyNumberFormat="1" applyFont="1" applyFill="1"/>
    <xf numFmtId="0" fontId="1" fillId="2" borderId="0" xfId="0" applyFont="1" applyFill="1"/>
    <xf numFmtId="3" fontId="1" fillId="2" borderId="0" xfId="0" applyNumberFormat="1" applyFont="1" applyFill="1"/>
    <xf numFmtId="4" fontId="6" fillId="2" borderId="0" xfId="0" applyNumberFormat="1" applyFont="1" applyFill="1"/>
    <xf numFmtId="0" fontId="7" fillId="2" borderId="3" xfId="1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center"/>
    </xf>
    <xf numFmtId="4" fontId="1" fillId="2" borderId="0" xfId="0" applyNumberFormat="1" applyFont="1" applyFill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165" fontId="1" fillId="2" borderId="6" xfId="0" applyNumberFormat="1" applyFont="1" applyFill="1" applyBorder="1" applyAlignment="1">
      <alignment vertical="center" wrapText="1"/>
    </xf>
    <xf numFmtId="2" fontId="1" fillId="2" borderId="6" xfId="0" applyNumberFormat="1" applyFont="1" applyFill="1" applyBorder="1" applyAlignment="1">
      <alignment vertical="center" wrapText="1"/>
    </xf>
    <xf numFmtId="164" fontId="1" fillId="2" borderId="6" xfId="0" applyNumberFormat="1" applyFont="1" applyFill="1" applyBorder="1" applyAlignment="1">
      <alignment vertical="center" wrapText="1"/>
    </xf>
    <xf numFmtId="166" fontId="1" fillId="2" borderId="6" xfId="0" applyNumberFormat="1" applyFont="1" applyFill="1" applyBorder="1" applyAlignment="1">
      <alignment vertical="center" wrapText="1"/>
    </xf>
    <xf numFmtId="0" fontId="8" fillId="2" borderId="0" xfId="0" applyFont="1" applyFill="1"/>
    <xf numFmtId="0" fontId="1" fillId="2" borderId="8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/>
    <xf numFmtId="4" fontId="1" fillId="2" borderId="0" xfId="0" applyNumberFormat="1" applyFont="1" applyFill="1"/>
    <xf numFmtId="3" fontId="1" fillId="2" borderId="3" xfId="0" applyNumberFormat="1" applyFont="1" applyFill="1" applyBorder="1" applyAlignment="1">
      <alignment horizontal="center" vertical="center" textRotation="90" wrapText="1" readingOrder="2"/>
    </xf>
    <xf numFmtId="0" fontId="1" fillId="2" borderId="3" xfId="0" applyFont="1" applyFill="1" applyBorder="1" applyAlignment="1">
      <alignment horizontal="center" vertical="center" textRotation="90" wrapText="1" readingOrder="2"/>
    </xf>
    <xf numFmtId="4" fontId="1" fillId="2" borderId="3" xfId="0" applyNumberFormat="1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49" fontId="1" fillId="2" borderId="3" xfId="0" applyNumberFormat="1" applyFont="1" applyFill="1" applyBorder="1" applyAlignment="1">
      <alignment horizontal="center" vertical="center" textRotation="90" wrapText="1"/>
    </xf>
    <xf numFmtId="0" fontId="1" fillId="2" borderId="0" xfId="0" applyFont="1" applyFill="1" applyAlignment="1">
      <alignment horizontal="left" wrapText="1"/>
    </xf>
    <xf numFmtId="0" fontId="1" fillId="0" borderId="0" xfId="0" applyFont="1" applyAlignment="1">
      <alignment horizontal="left" wrapText="1"/>
    </xf>
    <xf numFmtId="0" fontId="9" fillId="2" borderId="0" xfId="0" applyFont="1" applyFill="1" applyAlignment="1">
      <alignment horizontal="center" wrapText="1"/>
    </xf>
    <xf numFmtId="0" fontId="9" fillId="2" borderId="0" xfId="0" applyFont="1" applyFill="1" applyAlignment="1">
      <alignment horizont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3" fontId="1" fillId="2" borderId="9" xfId="0" applyNumberFormat="1" applyFont="1" applyFill="1" applyBorder="1" applyAlignment="1">
      <alignment horizontal="center" vertical="center" textRotation="90" wrapText="1"/>
    </xf>
    <xf numFmtId="3" fontId="1" fillId="2" borderId="3" xfId="0" applyNumberFormat="1" applyFont="1" applyFill="1" applyBorder="1" applyAlignment="1">
      <alignment horizontal="center" vertical="center" textRotation="90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textRotation="90" wrapText="1"/>
    </xf>
    <xf numFmtId="49" fontId="1" fillId="2" borderId="13" xfId="0" applyNumberFormat="1" applyFont="1" applyFill="1" applyBorder="1" applyAlignment="1">
      <alignment horizontal="center" vertical="center" textRotation="90" wrapText="1"/>
    </xf>
    <xf numFmtId="49" fontId="1" fillId="2" borderId="9" xfId="0" applyNumberFormat="1" applyFont="1" applyFill="1" applyBorder="1" applyAlignment="1">
      <alignment horizontal="center" vertical="center" textRotation="90" wrapText="1"/>
    </xf>
    <xf numFmtId="0" fontId="1" fillId="2" borderId="6" xfId="0" applyFont="1" applyFill="1" applyBorder="1" applyAlignment="1">
      <alignment horizontal="center" vertical="center" textRotation="90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12"/>
  <sheetViews>
    <sheetView tabSelected="1" showWhiteSpace="0" view="pageBreakPreview" zoomScale="70" zoomScaleNormal="80" zoomScaleSheetLayoutView="70" workbookViewId="0">
      <pane xSplit="40" ySplit="11" topLeftCell="AP12" activePane="bottomRight" state="frozen"/>
      <selection pane="topRight" activeCell="AO1" sqref="AO1"/>
      <selection pane="bottomLeft" activeCell="A12" sqref="A12"/>
      <selection pane="bottomRight" activeCell="Z1" sqref="Z1"/>
    </sheetView>
  </sheetViews>
  <sheetFormatPr defaultRowHeight="15" x14ac:dyDescent="0.25"/>
  <cols>
    <col min="1" max="1" width="19.140625" style="4" customWidth="1"/>
    <col min="2" max="2" width="5" style="30" customWidth="1"/>
    <col min="3" max="3" width="4.7109375" style="4" customWidth="1"/>
    <col min="4" max="4" width="7.140625" style="4" customWidth="1"/>
    <col min="5" max="5" width="10.7109375" style="52" customWidth="1"/>
    <col min="6" max="6" width="6.42578125" style="29" customWidth="1"/>
    <col min="7" max="7" width="8.7109375" style="29" customWidth="1"/>
    <col min="8" max="8" width="5.28515625" style="4" customWidth="1"/>
    <col min="9" max="9" width="5.28515625" style="29" customWidth="1"/>
    <col min="10" max="10" width="3.7109375" style="4" customWidth="1"/>
    <col min="11" max="14" width="3.28515625" style="4" customWidth="1"/>
    <col min="15" max="15" width="7.5703125" style="4" customWidth="1"/>
    <col min="16" max="16" width="6.5703125" style="4" customWidth="1"/>
    <col min="17" max="17" width="4.140625" style="4" customWidth="1"/>
    <col min="18" max="18" width="3.28515625" style="4" customWidth="1"/>
    <col min="19" max="19" width="6.28515625" style="4" customWidth="1"/>
    <col min="20" max="20" width="5.5703125" style="4" customWidth="1"/>
    <col min="21" max="22" width="3.28515625" style="4" customWidth="1"/>
    <col min="23" max="23" width="11.28515625" style="4" customWidth="1"/>
    <col min="24" max="24" width="9.42578125" style="4" customWidth="1"/>
    <col min="25" max="25" width="10.85546875" style="53" customWidth="1"/>
    <col min="26" max="26" width="9.28515625" style="4" customWidth="1"/>
    <col min="27" max="27" width="11" style="4" customWidth="1"/>
    <col min="28" max="28" width="8.140625" style="4" customWidth="1"/>
    <col min="29" max="32" width="3.28515625" style="4" customWidth="1"/>
    <col min="33" max="33" width="9.85546875" style="4" customWidth="1"/>
    <col min="34" max="34" width="7.7109375" style="4" customWidth="1"/>
    <col min="35" max="35" width="8.5703125" style="4" customWidth="1"/>
    <col min="36" max="36" width="6.42578125" style="4" customWidth="1"/>
    <col min="37" max="37" width="7.7109375" style="4" customWidth="1"/>
    <col min="38" max="38" width="7.42578125" style="4" customWidth="1"/>
    <col min="39" max="40" width="3.28515625" style="4" customWidth="1"/>
    <col min="41" max="41" width="12.28515625" style="1" bestFit="1" customWidth="1"/>
    <col min="42" max="16384" width="9.140625" style="1"/>
  </cols>
  <sheetData>
    <row r="1" spans="1:41" s="60" customFormat="1" ht="51" customHeight="1" x14ac:dyDescent="0.25">
      <c r="A1" s="55"/>
      <c r="B1" s="56"/>
      <c r="C1" s="55"/>
      <c r="D1" s="55"/>
      <c r="E1" s="57"/>
      <c r="F1" s="58"/>
      <c r="G1" s="58"/>
      <c r="H1" s="55"/>
      <c r="I1" s="58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9"/>
      <c r="Z1" s="55"/>
      <c r="AA1" s="55"/>
      <c r="AB1" s="55"/>
      <c r="AC1" s="55"/>
      <c r="AD1" s="55"/>
      <c r="AE1" s="55"/>
      <c r="AF1" s="55"/>
      <c r="AG1" s="55"/>
      <c r="AH1" s="91" t="s">
        <v>195</v>
      </c>
      <c r="AI1" s="91"/>
      <c r="AJ1" s="91"/>
      <c r="AK1" s="91"/>
      <c r="AL1" s="91"/>
      <c r="AM1" s="91"/>
      <c r="AN1" s="91"/>
    </row>
    <row r="2" spans="1:41" ht="76.5" customHeight="1" x14ac:dyDescent="0.25">
      <c r="AH2" s="92" t="s">
        <v>196</v>
      </c>
      <c r="AI2" s="92"/>
      <c r="AJ2" s="92"/>
      <c r="AK2" s="92"/>
      <c r="AL2" s="92"/>
      <c r="AM2" s="92"/>
      <c r="AN2" s="92"/>
    </row>
    <row r="3" spans="1:41" ht="45" customHeight="1" x14ac:dyDescent="0.25">
      <c r="J3" s="93" t="s">
        <v>193</v>
      </c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</row>
    <row r="5" spans="1:41" s="65" customFormat="1" ht="76.5" x14ac:dyDescent="0.2">
      <c r="A5" s="5" t="s">
        <v>72</v>
      </c>
      <c r="B5" s="104" t="s">
        <v>0</v>
      </c>
      <c r="C5" s="99" t="s">
        <v>73</v>
      </c>
      <c r="D5" s="107" t="s">
        <v>74</v>
      </c>
      <c r="E5" s="95" t="s">
        <v>75</v>
      </c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7"/>
      <c r="W5" s="95" t="s">
        <v>76</v>
      </c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7"/>
    </row>
    <row r="6" spans="1:41" s="65" customFormat="1" ht="12.75" x14ac:dyDescent="0.2">
      <c r="A6" s="5"/>
      <c r="B6" s="105"/>
      <c r="C6" s="99"/>
      <c r="D6" s="99"/>
      <c r="E6" s="98" t="s">
        <v>1</v>
      </c>
      <c r="F6" s="100" t="s">
        <v>77</v>
      </c>
      <c r="G6" s="102" t="s">
        <v>78</v>
      </c>
      <c r="H6" s="102"/>
      <c r="I6" s="102"/>
      <c r="J6" s="102"/>
      <c r="K6" s="102"/>
      <c r="L6" s="102"/>
      <c r="M6" s="102"/>
      <c r="N6" s="102"/>
      <c r="O6" s="102" t="s">
        <v>79</v>
      </c>
      <c r="P6" s="102"/>
      <c r="Q6" s="102"/>
      <c r="R6" s="102"/>
      <c r="S6" s="102"/>
      <c r="T6" s="102"/>
      <c r="U6" s="102"/>
      <c r="V6" s="102"/>
      <c r="W6" s="98" t="s">
        <v>1</v>
      </c>
      <c r="X6" s="98" t="s">
        <v>77</v>
      </c>
      <c r="Y6" s="102" t="s">
        <v>78</v>
      </c>
      <c r="Z6" s="102"/>
      <c r="AA6" s="102"/>
      <c r="AB6" s="102"/>
      <c r="AC6" s="102"/>
      <c r="AD6" s="102"/>
      <c r="AE6" s="102"/>
      <c r="AF6" s="102"/>
      <c r="AG6" s="102" t="s">
        <v>79</v>
      </c>
      <c r="AH6" s="102"/>
      <c r="AI6" s="102"/>
      <c r="AJ6" s="102"/>
      <c r="AK6" s="102"/>
      <c r="AL6" s="102"/>
      <c r="AM6" s="102"/>
      <c r="AN6" s="102"/>
    </row>
    <row r="7" spans="1:41" s="65" customFormat="1" ht="12.75" x14ac:dyDescent="0.2">
      <c r="A7" s="5"/>
      <c r="B7" s="105"/>
      <c r="C7" s="99"/>
      <c r="D7" s="99"/>
      <c r="E7" s="99"/>
      <c r="F7" s="101"/>
      <c r="G7" s="103" t="s">
        <v>40</v>
      </c>
      <c r="H7" s="103"/>
      <c r="I7" s="103"/>
      <c r="J7" s="103"/>
      <c r="K7" s="103" t="s">
        <v>80</v>
      </c>
      <c r="L7" s="103"/>
      <c r="M7" s="103"/>
      <c r="N7" s="103"/>
      <c r="O7" s="103" t="s">
        <v>40</v>
      </c>
      <c r="P7" s="103"/>
      <c r="Q7" s="103"/>
      <c r="R7" s="103"/>
      <c r="S7" s="103" t="s">
        <v>80</v>
      </c>
      <c r="T7" s="103"/>
      <c r="U7" s="103"/>
      <c r="V7" s="103"/>
      <c r="W7" s="99"/>
      <c r="X7" s="99"/>
      <c r="Y7" s="103" t="s">
        <v>40</v>
      </c>
      <c r="Z7" s="103"/>
      <c r="AA7" s="103"/>
      <c r="AB7" s="103"/>
      <c r="AC7" s="103" t="s">
        <v>80</v>
      </c>
      <c r="AD7" s="103"/>
      <c r="AE7" s="103"/>
      <c r="AF7" s="103"/>
      <c r="AG7" s="103" t="s">
        <v>40</v>
      </c>
      <c r="AH7" s="103"/>
      <c r="AI7" s="103"/>
      <c r="AJ7" s="103"/>
      <c r="AK7" s="103" t="s">
        <v>80</v>
      </c>
      <c r="AL7" s="103"/>
      <c r="AM7" s="103"/>
      <c r="AN7" s="103"/>
    </row>
    <row r="8" spans="1:41" s="65" customFormat="1" ht="141" customHeight="1" x14ac:dyDescent="0.2">
      <c r="A8" s="5" t="s">
        <v>72</v>
      </c>
      <c r="B8" s="106"/>
      <c r="C8" s="99"/>
      <c r="D8" s="99"/>
      <c r="E8" s="99"/>
      <c r="F8" s="101"/>
      <c r="G8" s="86" t="s">
        <v>40</v>
      </c>
      <c r="H8" s="87" t="s">
        <v>77</v>
      </c>
      <c r="I8" s="86" t="s">
        <v>81</v>
      </c>
      <c r="J8" s="87" t="s">
        <v>77</v>
      </c>
      <c r="K8" s="87" t="s">
        <v>40</v>
      </c>
      <c r="L8" s="87" t="s">
        <v>77</v>
      </c>
      <c r="M8" s="87" t="s">
        <v>81</v>
      </c>
      <c r="N8" s="87" t="s">
        <v>77</v>
      </c>
      <c r="O8" s="87" t="s">
        <v>40</v>
      </c>
      <c r="P8" s="87" t="s">
        <v>77</v>
      </c>
      <c r="Q8" s="87" t="s">
        <v>81</v>
      </c>
      <c r="R8" s="87" t="s">
        <v>77</v>
      </c>
      <c r="S8" s="87" t="s">
        <v>40</v>
      </c>
      <c r="T8" s="87" t="s">
        <v>77</v>
      </c>
      <c r="U8" s="87" t="s">
        <v>81</v>
      </c>
      <c r="V8" s="87" t="s">
        <v>77</v>
      </c>
      <c r="W8" s="99"/>
      <c r="X8" s="99"/>
      <c r="Y8" s="88" t="s">
        <v>40</v>
      </c>
      <c r="Z8" s="89" t="s">
        <v>77</v>
      </c>
      <c r="AA8" s="89" t="s">
        <v>81</v>
      </c>
      <c r="AB8" s="89" t="s">
        <v>77</v>
      </c>
      <c r="AC8" s="89" t="s">
        <v>40</v>
      </c>
      <c r="AD8" s="89" t="s">
        <v>77</v>
      </c>
      <c r="AE8" s="89" t="s">
        <v>81</v>
      </c>
      <c r="AF8" s="89" t="s">
        <v>77</v>
      </c>
      <c r="AG8" s="89" t="s">
        <v>40</v>
      </c>
      <c r="AH8" s="89" t="s">
        <v>77</v>
      </c>
      <c r="AI8" s="89" t="s">
        <v>81</v>
      </c>
      <c r="AJ8" s="89" t="s">
        <v>77</v>
      </c>
      <c r="AK8" s="89" t="s">
        <v>40</v>
      </c>
      <c r="AL8" s="89" t="s">
        <v>77</v>
      </c>
      <c r="AM8" s="89" t="s">
        <v>81</v>
      </c>
      <c r="AN8" s="89" t="s">
        <v>77</v>
      </c>
    </row>
    <row r="9" spans="1:41" s="66" customFormat="1" ht="25.5" x14ac:dyDescent="0.2">
      <c r="A9" s="61" t="s">
        <v>32</v>
      </c>
      <c r="B9" s="61" t="s">
        <v>82</v>
      </c>
      <c r="C9" s="61" t="s">
        <v>33</v>
      </c>
      <c r="D9" s="61" t="s">
        <v>34</v>
      </c>
      <c r="E9" s="61" t="s">
        <v>35</v>
      </c>
      <c r="F9" s="64" t="s">
        <v>41</v>
      </c>
      <c r="G9" s="64" t="s">
        <v>36</v>
      </c>
      <c r="H9" s="61" t="s">
        <v>43</v>
      </c>
      <c r="I9" s="64" t="s">
        <v>37</v>
      </c>
      <c r="J9" s="61" t="s">
        <v>45</v>
      </c>
      <c r="K9" s="61" t="s">
        <v>38</v>
      </c>
      <c r="L9" s="61" t="s">
        <v>57</v>
      </c>
      <c r="M9" s="61" t="s">
        <v>39</v>
      </c>
      <c r="N9" s="61" t="s">
        <v>83</v>
      </c>
      <c r="O9" s="61" t="s">
        <v>65</v>
      </c>
      <c r="P9" s="61" t="s">
        <v>84</v>
      </c>
      <c r="Q9" s="61" t="s">
        <v>66</v>
      </c>
      <c r="R9" s="61" t="s">
        <v>85</v>
      </c>
      <c r="S9" s="61" t="s">
        <v>58</v>
      </c>
      <c r="T9" s="61" t="s">
        <v>86</v>
      </c>
      <c r="U9" s="61" t="s">
        <v>59</v>
      </c>
      <c r="V9" s="61" t="s">
        <v>87</v>
      </c>
      <c r="W9" s="61" t="s">
        <v>60</v>
      </c>
      <c r="X9" s="61" t="s">
        <v>88</v>
      </c>
      <c r="Y9" s="28" t="s">
        <v>61</v>
      </c>
      <c r="Z9" s="61" t="s">
        <v>89</v>
      </c>
      <c r="AA9" s="61" t="s">
        <v>62</v>
      </c>
      <c r="AB9" s="61" t="s">
        <v>90</v>
      </c>
      <c r="AC9" s="61" t="s">
        <v>63</v>
      </c>
      <c r="AD9" s="61" t="s">
        <v>91</v>
      </c>
      <c r="AE9" s="61" t="s">
        <v>64</v>
      </c>
      <c r="AF9" s="61" t="s">
        <v>92</v>
      </c>
      <c r="AG9" s="61" t="s">
        <v>67</v>
      </c>
      <c r="AH9" s="61" t="s">
        <v>93</v>
      </c>
      <c r="AI9" s="61" t="s">
        <v>68</v>
      </c>
      <c r="AJ9" s="61" t="s">
        <v>94</v>
      </c>
      <c r="AK9" s="61" t="s">
        <v>69</v>
      </c>
      <c r="AL9" s="61" t="s">
        <v>95</v>
      </c>
      <c r="AM9" s="61" t="s">
        <v>70</v>
      </c>
      <c r="AN9" s="61" t="s">
        <v>96</v>
      </c>
    </row>
    <row r="10" spans="1:41" s="65" customFormat="1" ht="51" x14ac:dyDescent="0.2">
      <c r="A10" s="5" t="s">
        <v>97</v>
      </c>
      <c r="B10" s="61" t="s">
        <v>98</v>
      </c>
      <c r="C10" s="62" t="s">
        <v>31</v>
      </c>
      <c r="D10" s="62" t="s">
        <v>31</v>
      </c>
      <c r="E10" s="5"/>
      <c r="F10" s="2"/>
      <c r="G10" s="2"/>
      <c r="H10" s="5"/>
      <c r="I10" s="64"/>
      <c r="J10" s="62"/>
      <c r="K10" s="5"/>
      <c r="L10" s="5"/>
      <c r="M10" s="62"/>
      <c r="N10" s="62"/>
      <c r="O10" s="5"/>
      <c r="P10" s="5"/>
      <c r="Q10" s="62"/>
      <c r="R10" s="62"/>
      <c r="S10" s="5"/>
      <c r="T10" s="5"/>
      <c r="U10" s="62"/>
      <c r="V10" s="62"/>
      <c r="W10" s="31">
        <f>W11+W12+W45+W78</f>
        <v>20237391</v>
      </c>
      <c r="X10" s="13"/>
      <c r="Y10" s="31">
        <f>Y11+Y12+Y45+Y78</f>
        <v>19380685.5</v>
      </c>
      <c r="Z10" s="5"/>
      <c r="AA10" s="62"/>
      <c r="AB10" s="62"/>
      <c r="AC10" s="5"/>
      <c r="AD10" s="5"/>
      <c r="AE10" s="62"/>
      <c r="AF10" s="62"/>
      <c r="AG10" s="31">
        <f>AG11+AG12+AG45+AG78</f>
        <v>856705.5</v>
      </c>
      <c r="AH10" s="3">
        <f>AH11+AH12+AH45+AH78</f>
        <v>87130.1</v>
      </c>
      <c r="AI10" s="62"/>
      <c r="AJ10" s="62"/>
      <c r="AK10" s="5"/>
      <c r="AL10" s="5"/>
      <c r="AM10" s="62"/>
      <c r="AN10" s="62"/>
    </row>
    <row r="11" spans="1:41" s="65" customFormat="1" ht="25.5" x14ac:dyDescent="0.2">
      <c r="A11" s="5" t="s">
        <v>99</v>
      </c>
      <c r="B11" s="61" t="s">
        <v>34</v>
      </c>
      <c r="C11" s="62" t="s">
        <v>31</v>
      </c>
      <c r="D11" s="62" t="s">
        <v>31</v>
      </c>
      <c r="E11" s="18">
        <f>G11+O11</f>
        <v>319828</v>
      </c>
      <c r="F11" s="2"/>
      <c r="G11" s="18">
        <v>311368</v>
      </c>
      <c r="H11" s="5"/>
      <c r="I11" s="64" t="s">
        <v>31</v>
      </c>
      <c r="J11" s="62" t="s">
        <v>31</v>
      </c>
      <c r="K11" s="18"/>
      <c r="L11" s="5"/>
      <c r="M11" s="62" t="s">
        <v>31</v>
      </c>
      <c r="N11" s="62" t="s">
        <v>31</v>
      </c>
      <c r="O11" s="18">
        <v>8460</v>
      </c>
      <c r="P11" s="18">
        <v>1175</v>
      </c>
      <c r="Q11" s="19" t="s">
        <v>31</v>
      </c>
      <c r="R11" s="19" t="s">
        <v>31</v>
      </c>
      <c r="S11" s="20"/>
      <c r="T11" s="20"/>
      <c r="U11" s="19" t="s">
        <v>31</v>
      </c>
      <c r="V11" s="19" t="s">
        <v>31</v>
      </c>
      <c r="W11" s="21">
        <f>Y11+AG11</f>
        <v>1211462.93</v>
      </c>
      <c r="X11" s="20"/>
      <c r="Y11" s="21">
        <v>1178562.93</v>
      </c>
      <c r="Z11" s="20"/>
      <c r="AA11" s="19" t="s">
        <v>31</v>
      </c>
      <c r="AB11" s="19" t="s">
        <v>31</v>
      </c>
      <c r="AC11" s="20"/>
      <c r="AD11" s="20"/>
      <c r="AE11" s="19" t="s">
        <v>31</v>
      </c>
      <c r="AF11" s="19" t="s">
        <v>31</v>
      </c>
      <c r="AG11" s="21">
        <v>32900</v>
      </c>
      <c r="AH11" s="21">
        <v>4880.8</v>
      </c>
      <c r="AI11" s="19" t="s">
        <v>31</v>
      </c>
      <c r="AJ11" s="19" t="s">
        <v>31</v>
      </c>
      <c r="AK11" s="20"/>
      <c r="AL11" s="20"/>
      <c r="AM11" s="19" t="s">
        <v>31</v>
      </c>
      <c r="AN11" s="19" t="s">
        <v>31</v>
      </c>
      <c r="AO11" s="69"/>
    </row>
    <row r="12" spans="1:41" s="65" customFormat="1" ht="126.75" customHeight="1" x14ac:dyDescent="0.2">
      <c r="A12" s="5" t="s">
        <v>100</v>
      </c>
      <c r="B12" s="90" t="s">
        <v>192</v>
      </c>
      <c r="C12" s="62" t="s">
        <v>31</v>
      </c>
      <c r="D12" s="62" t="s">
        <v>31</v>
      </c>
      <c r="E12" s="32">
        <f>G12+O12</f>
        <v>9063142</v>
      </c>
      <c r="F12" s="2">
        <f>H12+P12</f>
        <v>13641</v>
      </c>
      <c r="G12" s="18">
        <f>SUM(G13:G43)-G43</f>
        <v>8956467</v>
      </c>
      <c r="H12" s="5">
        <v>500</v>
      </c>
      <c r="I12" s="64" t="s">
        <v>31</v>
      </c>
      <c r="J12" s="62" t="s">
        <v>31</v>
      </c>
      <c r="K12" s="18">
        <f>SUM(K13:K43)</f>
        <v>0</v>
      </c>
      <c r="L12" s="2"/>
      <c r="M12" s="62" t="s">
        <v>31</v>
      </c>
      <c r="N12" s="62" t="s">
        <v>31</v>
      </c>
      <c r="O12" s="18">
        <f>SUM(O13:O43)</f>
        <v>106675</v>
      </c>
      <c r="P12" s="18">
        <f>SUM(P13:P43)</f>
        <v>13141</v>
      </c>
      <c r="Q12" s="19" t="s">
        <v>31</v>
      </c>
      <c r="R12" s="19" t="s">
        <v>31</v>
      </c>
      <c r="S12" s="18">
        <f>SUM(S13:S43)</f>
        <v>27583</v>
      </c>
      <c r="T12" s="18">
        <f>SUM(T13:T43)</f>
        <v>4398</v>
      </c>
      <c r="U12" s="19" t="s">
        <v>31</v>
      </c>
      <c r="V12" s="19" t="s">
        <v>31</v>
      </c>
      <c r="W12" s="31">
        <f>SUM(W13:W43)-W43</f>
        <v>7770703.2000000002</v>
      </c>
      <c r="X12" s="21">
        <f>SUM(X13:X43)-X43</f>
        <v>24110.6</v>
      </c>
      <c r="Y12" s="31">
        <f>SUM(Y13:Y43)-Y43</f>
        <v>7629862.7000000002</v>
      </c>
      <c r="Z12" s="21">
        <f>Z22</f>
        <v>10809.5</v>
      </c>
      <c r="AA12" s="19" t="s">
        <v>31</v>
      </c>
      <c r="AB12" s="19" t="s">
        <v>31</v>
      </c>
      <c r="AC12" s="31">
        <f>SUM(AC13:AC43)</f>
        <v>0</v>
      </c>
      <c r="AD12" s="20"/>
      <c r="AE12" s="19" t="s">
        <v>31</v>
      </c>
      <c r="AF12" s="19" t="s">
        <v>31</v>
      </c>
      <c r="AG12" s="21">
        <f>SUM(AG13:AG43)</f>
        <v>140840.57</v>
      </c>
      <c r="AH12" s="31">
        <f>SUM(AH13:AH43)</f>
        <v>13301.1</v>
      </c>
      <c r="AI12" s="19" t="s">
        <v>31</v>
      </c>
      <c r="AJ12" s="19" t="s">
        <v>31</v>
      </c>
      <c r="AK12" s="31">
        <f>SUM(AK13:AK43)</f>
        <v>50363.8</v>
      </c>
      <c r="AL12" s="31">
        <f>SUM(AL13:AL43)</f>
        <v>5878.2</v>
      </c>
      <c r="AM12" s="19" t="s">
        <v>31</v>
      </c>
      <c r="AN12" s="19" t="s">
        <v>31</v>
      </c>
    </row>
    <row r="13" spans="1:41" s="65" customFormat="1" ht="25.5" x14ac:dyDescent="0.2">
      <c r="A13" s="5" t="s">
        <v>4</v>
      </c>
      <c r="B13" s="61" t="s">
        <v>41</v>
      </c>
      <c r="C13" s="62" t="s">
        <v>31</v>
      </c>
      <c r="D13" s="63" t="s">
        <v>31</v>
      </c>
      <c r="E13" s="33">
        <f t="shared" ref="E13:E43" si="0">G13+O13</f>
        <v>575142</v>
      </c>
      <c r="F13" s="25">
        <f>H13+P13</f>
        <v>116</v>
      </c>
      <c r="G13" s="2">
        <v>571528</v>
      </c>
      <c r="H13" s="5"/>
      <c r="I13" s="64" t="s">
        <v>31</v>
      </c>
      <c r="J13" s="62" t="s">
        <v>31</v>
      </c>
      <c r="K13" s="2"/>
      <c r="L13" s="2"/>
      <c r="M13" s="62" t="s">
        <v>31</v>
      </c>
      <c r="N13" s="62" t="s">
        <v>31</v>
      </c>
      <c r="O13" s="2">
        <v>3614</v>
      </c>
      <c r="P13" s="2">
        <v>116</v>
      </c>
      <c r="Q13" s="62" t="s">
        <v>31</v>
      </c>
      <c r="R13" s="62" t="s">
        <v>31</v>
      </c>
      <c r="S13" s="2">
        <v>269</v>
      </c>
      <c r="T13" s="2">
        <v>8</v>
      </c>
      <c r="U13" s="62" t="s">
        <v>31</v>
      </c>
      <c r="V13" s="62" t="s">
        <v>31</v>
      </c>
      <c r="W13" s="13">
        <f>Y13+AG13</f>
        <v>396502.98</v>
      </c>
      <c r="X13" s="16">
        <f>AH13</f>
        <v>67.900000000000006</v>
      </c>
      <c r="Y13" s="13">
        <v>393431.68</v>
      </c>
      <c r="Z13" s="21"/>
      <c r="AA13" s="62" t="s">
        <v>31</v>
      </c>
      <c r="AB13" s="62" t="s">
        <v>31</v>
      </c>
      <c r="AC13" s="13"/>
      <c r="AD13" s="13"/>
      <c r="AE13" s="62" t="s">
        <v>31</v>
      </c>
      <c r="AF13" s="62" t="s">
        <v>31</v>
      </c>
      <c r="AG13" s="13">
        <v>3071.3</v>
      </c>
      <c r="AH13" s="3">
        <v>67.900000000000006</v>
      </c>
      <c r="AI13" s="62" t="s">
        <v>31</v>
      </c>
      <c r="AJ13" s="62" t="s">
        <v>31</v>
      </c>
      <c r="AK13" s="3">
        <v>161.80000000000001</v>
      </c>
      <c r="AL13" s="3">
        <v>1.9</v>
      </c>
      <c r="AM13" s="62" t="s">
        <v>31</v>
      </c>
      <c r="AN13" s="62" t="s">
        <v>31</v>
      </c>
    </row>
    <row r="14" spans="1:41" s="65" customFormat="1" ht="25.5" x14ac:dyDescent="0.2">
      <c r="A14" s="5" t="s">
        <v>5</v>
      </c>
      <c r="B14" s="61" t="s">
        <v>42</v>
      </c>
      <c r="C14" s="62" t="s">
        <v>31</v>
      </c>
      <c r="D14" s="63" t="s">
        <v>31</v>
      </c>
      <c r="E14" s="33">
        <f t="shared" si="0"/>
        <v>30537</v>
      </c>
      <c r="F14" s="25">
        <f t="shared" ref="F14:F43" si="1">H14+P14</f>
        <v>65</v>
      </c>
      <c r="G14" s="2">
        <v>30424</v>
      </c>
      <c r="H14" s="5"/>
      <c r="I14" s="64" t="s">
        <v>31</v>
      </c>
      <c r="J14" s="62" t="s">
        <v>31</v>
      </c>
      <c r="K14" s="2"/>
      <c r="L14" s="2"/>
      <c r="M14" s="62" t="s">
        <v>31</v>
      </c>
      <c r="N14" s="62" t="s">
        <v>31</v>
      </c>
      <c r="O14" s="2">
        <v>113</v>
      </c>
      <c r="P14" s="2">
        <v>65</v>
      </c>
      <c r="Q14" s="62" t="s">
        <v>31</v>
      </c>
      <c r="R14" s="62" t="s">
        <v>31</v>
      </c>
      <c r="S14" s="2">
        <v>22</v>
      </c>
      <c r="T14" s="2">
        <v>18</v>
      </c>
      <c r="U14" s="62" t="s">
        <v>31</v>
      </c>
      <c r="V14" s="62" t="s">
        <v>31</v>
      </c>
      <c r="W14" s="13">
        <f t="shared" ref="W14:W43" si="2">Y14+AG14</f>
        <v>20448.09</v>
      </c>
      <c r="X14" s="16">
        <f t="shared" ref="X14:X43" si="3">AH14</f>
        <v>53.9</v>
      </c>
      <c r="Y14" s="13">
        <v>20343.89</v>
      </c>
      <c r="Z14" s="21"/>
      <c r="AA14" s="62" t="s">
        <v>31</v>
      </c>
      <c r="AB14" s="62" t="s">
        <v>31</v>
      </c>
      <c r="AC14" s="13"/>
      <c r="AD14" s="13"/>
      <c r="AE14" s="62" t="s">
        <v>31</v>
      </c>
      <c r="AF14" s="62" t="s">
        <v>31</v>
      </c>
      <c r="AG14" s="3">
        <v>104.2</v>
      </c>
      <c r="AH14" s="3">
        <v>53.9</v>
      </c>
      <c r="AI14" s="62" t="s">
        <v>31</v>
      </c>
      <c r="AJ14" s="62" t="s">
        <v>31</v>
      </c>
      <c r="AK14" s="3">
        <v>10.8</v>
      </c>
      <c r="AL14" s="3">
        <v>6.5</v>
      </c>
      <c r="AM14" s="62" t="s">
        <v>31</v>
      </c>
      <c r="AN14" s="62" t="s">
        <v>31</v>
      </c>
    </row>
    <row r="15" spans="1:41" s="65" customFormat="1" ht="12.75" x14ac:dyDescent="0.2">
      <c r="A15" s="5" t="s">
        <v>6</v>
      </c>
      <c r="B15" s="61" t="s">
        <v>101</v>
      </c>
      <c r="C15" s="62" t="s">
        <v>31</v>
      </c>
      <c r="D15" s="63" t="s">
        <v>31</v>
      </c>
      <c r="E15" s="33">
        <f t="shared" si="0"/>
        <v>35758</v>
      </c>
      <c r="F15" s="25">
        <f t="shared" si="1"/>
        <v>27</v>
      </c>
      <c r="G15" s="2">
        <v>35500</v>
      </c>
      <c r="H15" s="5"/>
      <c r="I15" s="64" t="s">
        <v>31</v>
      </c>
      <c r="J15" s="62" t="s">
        <v>31</v>
      </c>
      <c r="K15" s="2"/>
      <c r="L15" s="2"/>
      <c r="M15" s="62" t="s">
        <v>31</v>
      </c>
      <c r="N15" s="62" t="s">
        <v>31</v>
      </c>
      <c r="O15" s="2">
        <v>258</v>
      </c>
      <c r="P15" s="2">
        <v>27</v>
      </c>
      <c r="Q15" s="62" t="s">
        <v>31</v>
      </c>
      <c r="R15" s="62" t="s">
        <v>31</v>
      </c>
      <c r="S15" s="2">
        <v>86</v>
      </c>
      <c r="T15" s="2">
        <v>5</v>
      </c>
      <c r="U15" s="62" t="s">
        <v>31</v>
      </c>
      <c r="V15" s="62" t="s">
        <v>31</v>
      </c>
      <c r="W15" s="13">
        <f t="shared" si="2"/>
        <v>17586.8</v>
      </c>
      <c r="X15" s="16">
        <f t="shared" si="3"/>
        <v>16.2</v>
      </c>
      <c r="Y15" s="13">
        <v>17486.8</v>
      </c>
      <c r="Z15" s="21"/>
      <c r="AA15" s="62" t="s">
        <v>31</v>
      </c>
      <c r="AB15" s="62" t="s">
        <v>31</v>
      </c>
      <c r="AC15" s="13"/>
      <c r="AD15" s="13"/>
      <c r="AE15" s="62" t="s">
        <v>31</v>
      </c>
      <c r="AF15" s="62" t="s">
        <v>31</v>
      </c>
      <c r="AG15" s="3">
        <v>100</v>
      </c>
      <c r="AH15" s="3">
        <v>16.2</v>
      </c>
      <c r="AI15" s="62" t="s">
        <v>31</v>
      </c>
      <c r="AJ15" s="62" t="s">
        <v>31</v>
      </c>
      <c r="AK15" s="3">
        <v>30.6</v>
      </c>
      <c r="AL15" s="3">
        <v>1.1000000000000001</v>
      </c>
      <c r="AM15" s="62" t="s">
        <v>31</v>
      </c>
      <c r="AN15" s="62" t="s">
        <v>31</v>
      </c>
    </row>
    <row r="16" spans="1:41" s="65" customFormat="1" ht="12.75" x14ac:dyDescent="0.2">
      <c r="A16" s="5" t="s">
        <v>7</v>
      </c>
      <c r="B16" s="61" t="s">
        <v>102</v>
      </c>
      <c r="C16" s="62" t="s">
        <v>31</v>
      </c>
      <c r="D16" s="63" t="s">
        <v>31</v>
      </c>
      <c r="E16" s="33">
        <f t="shared" si="0"/>
        <v>16000</v>
      </c>
      <c r="F16" s="25">
        <f t="shared" si="1"/>
        <v>44</v>
      </c>
      <c r="G16" s="2">
        <v>15650</v>
      </c>
      <c r="H16" s="5"/>
      <c r="I16" s="64" t="s">
        <v>31</v>
      </c>
      <c r="J16" s="62" t="s">
        <v>31</v>
      </c>
      <c r="K16" s="2"/>
      <c r="L16" s="2"/>
      <c r="M16" s="62" t="s">
        <v>31</v>
      </c>
      <c r="N16" s="62" t="s">
        <v>31</v>
      </c>
      <c r="O16" s="2">
        <v>350</v>
      </c>
      <c r="P16" s="2">
        <v>44</v>
      </c>
      <c r="Q16" s="62" t="s">
        <v>31</v>
      </c>
      <c r="R16" s="62" t="s">
        <v>31</v>
      </c>
      <c r="S16" s="2">
        <v>331</v>
      </c>
      <c r="T16" s="2">
        <v>42</v>
      </c>
      <c r="U16" s="62" t="s">
        <v>31</v>
      </c>
      <c r="V16" s="62" t="s">
        <v>31</v>
      </c>
      <c r="W16" s="13">
        <f t="shared" si="2"/>
        <v>8943.25</v>
      </c>
      <c r="X16" s="16">
        <f t="shared" si="3"/>
        <v>13</v>
      </c>
      <c r="Y16" s="13">
        <v>8685.5499999999993</v>
      </c>
      <c r="Z16" s="21"/>
      <c r="AA16" s="62" t="s">
        <v>31</v>
      </c>
      <c r="AB16" s="62" t="s">
        <v>31</v>
      </c>
      <c r="AC16" s="13"/>
      <c r="AD16" s="13"/>
      <c r="AE16" s="62" t="s">
        <v>31</v>
      </c>
      <c r="AF16" s="62" t="s">
        <v>31</v>
      </c>
      <c r="AG16" s="3">
        <v>257.7</v>
      </c>
      <c r="AH16" s="3">
        <v>13</v>
      </c>
      <c r="AI16" s="62" t="s">
        <v>31</v>
      </c>
      <c r="AJ16" s="62" t="s">
        <v>31</v>
      </c>
      <c r="AK16" s="3">
        <v>249.2</v>
      </c>
      <c r="AL16" s="3">
        <v>11.7</v>
      </c>
      <c r="AM16" s="62" t="s">
        <v>31</v>
      </c>
      <c r="AN16" s="62" t="s">
        <v>31</v>
      </c>
    </row>
    <row r="17" spans="1:41" s="65" customFormat="1" ht="12.75" x14ac:dyDescent="0.2">
      <c r="A17" s="5" t="s">
        <v>8</v>
      </c>
      <c r="B17" s="61" t="s">
        <v>103</v>
      </c>
      <c r="C17" s="62" t="s">
        <v>31</v>
      </c>
      <c r="D17" s="63" t="s">
        <v>31</v>
      </c>
      <c r="E17" s="33">
        <f t="shared" si="0"/>
        <v>7417</v>
      </c>
      <c r="F17" s="25">
        <f t="shared" si="1"/>
        <v>0</v>
      </c>
      <c r="G17" s="2">
        <v>7407</v>
      </c>
      <c r="H17" s="5"/>
      <c r="I17" s="64" t="s">
        <v>31</v>
      </c>
      <c r="J17" s="62" t="s">
        <v>31</v>
      </c>
      <c r="K17" s="2"/>
      <c r="L17" s="2"/>
      <c r="M17" s="62" t="s">
        <v>31</v>
      </c>
      <c r="N17" s="62" t="s">
        <v>31</v>
      </c>
      <c r="O17" s="2">
        <v>10</v>
      </c>
      <c r="P17" s="2"/>
      <c r="Q17" s="62" t="s">
        <v>31</v>
      </c>
      <c r="R17" s="62" t="s">
        <v>31</v>
      </c>
      <c r="S17" s="2"/>
      <c r="T17" s="2"/>
      <c r="U17" s="62" t="s">
        <v>31</v>
      </c>
      <c r="V17" s="62" t="s">
        <v>31</v>
      </c>
      <c r="W17" s="13">
        <f t="shared" si="2"/>
        <v>3320.67</v>
      </c>
      <c r="X17" s="16">
        <f t="shared" si="3"/>
        <v>0</v>
      </c>
      <c r="Y17" s="13">
        <v>3314.07</v>
      </c>
      <c r="Z17" s="21"/>
      <c r="AA17" s="62" t="s">
        <v>31</v>
      </c>
      <c r="AB17" s="62" t="s">
        <v>31</v>
      </c>
      <c r="AC17" s="13"/>
      <c r="AD17" s="13"/>
      <c r="AE17" s="62" t="s">
        <v>31</v>
      </c>
      <c r="AF17" s="62" t="s">
        <v>31</v>
      </c>
      <c r="AG17" s="3">
        <v>6.6</v>
      </c>
      <c r="AH17" s="3"/>
      <c r="AI17" s="62" t="s">
        <v>31</v>
      </c>
      <c r="AJ17" s="62" t="s">
        <v>31</v>
      </c>
      <c r="AK17" s="3"/>
      <c r="AL17" s="3"/>
      <c r="AM17" s="62" t="s">
        <v>31</v>
      </c>
      <c r="AN17" s="62" t="s">
        <v>31</v>
      </c>
    </row>
    <row r="18" spans="1:41" s="65" customFormat="1" ht="38.25" x14ac:dyDescent="0.2">
      <c r="A18" s="5" t="s">
        <v>28</v>
      </c>
      <c r="B18" s="61" t="s">
        <v>104</v>
      </c>
      <c r="C18" s="62" t="s">
        <v>31</v>
      </c>
      <c r="D18" s="63" t="s">
        <v>31</v>
      </c>
      <c r="E18" s="33">
        <f t="shared" si="0"/>
        <v>234685</v>
      </c>
      <c r="F18" s="25">
        <f t="shared" si="1"/>
        <v>326</v>
      </c>
      <c r="G18" s="2">
        <v>232952</v>
      </c>
      <c r="H18" s="5"/>
      <c r="I18" s="64" t="s">
        <v>31</v>
      </c>
      <c r="J18" s="62" t="s">
        <v>31</v>
      </c>
      <c r="K18" s="2"/>
      <c r="L18" s="2"/>
      <c r="M18" s="62" t="s">
        <v>31</v>
      </c>
      <c r="N18" s="62" t="s">
        <v>31</v>
      </c>
      <c r="O18" s="2">
        <v>1733</v>
      </c>
      <c r="P18" s="2">
        <v>326</v>
      </c>
      <c r="Q18" s="62" t="s">
        <v>31</v>
      </c>
      <c r="R18" s="62" t="s">
        <v>31</v>
      </c>
      <c r="S18" s="2">
        <v>731</v>
      </c>
      <c r="T18" s="2">
        <v>51</v>
      </c>
      <c r="U18" s="62" t="s">
        <v>31</v>
      </c>
      <c r="V18" s="62" t="s">
        <v>31</v>
      </c>
      <c r="W18" s="13">
        <f t="shared" si="2"/>
        <v>102267.49</v>
      </c>
      <c r="X18" s="16">
        <f t="shared" si="3"/>
        <v>163.80000000000001</v>
      </c>
      <c r="Y18" s="13">
        <v>101378.59</v>
      </c>
      <c r="Z18" s="21"/>
      <c r="AA18" s="62" t="s">
        <v>31</v>
      </c>
      <c r="AB18" s="62" t="s">
        <v>31</v>
      </c>
      <c r="AC18" s="13"/>
      <c r="AD18" s="13"/>
      <c r="AE18" s="62" t="s">
        <v>31</v>
      </c>
      <c r="AF18" s="62" t="s">
        <v>31</v>
      </c>
      <c r="AG18" s="3">
        <v>888.9</v>
      </c>
      <c r="AH18" s="3">
        <v>163.80000000000001</v>
      </c>
      <c r="AI18" s="62" t="s">
        <v>31</v>
      </c>
      <c r="AJ18" s="62" t="s">
        <v>31</v>
      </c>
      <c r="AK18" s="3">
        <v>327.7</v>
      </c>
      <c r="AL18" s="3">
        <v>23.2</v>
      </c>
      <c r="AM18" s="62" t="s">
        <v>31</v>
      </c>
      <c r="AN18" s="62" t="s">
        <v>31</v>
      </c>
    </row>
    <row r="19" spans="1:41" s="65" customFormat="1" ht="25.5" x14ac:dyDescent="0.2">
      <c r="A19" s="5" t="s">
        <v>9</v>
      </c>
      <c r="B19" s="61" t="s">
        <v>105</v>
      </c>
      <c r="C19" s="62" t="s">
        <v>31</v>
      </c>
      <c r="D19" s="63" t="s">
        <v>31</v>
      </c>
      <c r="E19" s="33">
        <f t="shared" si="0"/>
        <v>74370</v>
      </c>
      <c r="F19" s="25">
        <f t="shared" si="1"/>
        <v>102</v>
      </c>
      <c r="G19" s="2">
        <v>73810</v>
      </c>
      <c r="H19" s="5"/>
      <c r="I19" s="64" t="s">
        <v>31</v>
      </c>
      <c r="J19" s="62" t="s">
        <v>31</v>
      </c>
      <c r="K19" s="2"/>
      <c r="L19" s="2"/>
      <c r="M19" s="62" t="s">
        <v>31</v>
      </c>
      <c r="N19" s="62" t="s">
        <v>31</v>
      </c>
      <c r="O19" s="2">
        <v>560</v>
      </c>
      <c r="P19" s="2">
        <v>102</v>
      </c>
      <c r="Q19" s="62" t="s">
        <v>31</v>
      </c>
      <c r="R19" s="62" t="s">
        <v>31</v>
      </c>
      <c r="S19" s="2">
        <v>25</v>
      </c>
      <c r="T19" s="2"/>
      <c r="U19" s="62" t="s">
        <v>31</v>
      </c>
      <c r="V19" s="62" t="s">
        <v>31</v>
      </c>
      <c r="W19" s="13">
        <f t="shared" si="2"/>
        <v>42884.52</v>
      </c>
      <c r="X19" s="16">
        <f t="shared" si="3"/>
        <v>85.4</v>
      </c>
      <c r="Y19" s="13">
        <v>42483.72</v>
      </c>
      <c r="Z19" s="21"/>
      <c r="AA19" s="62" t="s">
        <v>31</v>
      </c>
      <c r="AB19" s="62" t="s">
        <v>31</v>
      </c>
      <c r="AC19" s="13"/>
      <c r="AD19" s="13"/>
      <c r="AE19" s="62" t="s">
        <v>31</v>
      </c>
      <c r="AF19" s="62" t="s">
        <v>31</v>
      </c>
      <c r="AG19" s="3">
        <v>400.8</v>
      </c>
      <c r="AH19" s="3">
        <v>85.4</v>
      </c>
      <c r="AI19" s="62" t="s">
        <v>31</v>
      </c>
      <c r="AJ19" s="62" t="s">
        <v>31</v>
      </c>
      <c r="AK19" s="3">
        <v>9.1</v>
      </c>
      <c r="AL19" s="3"/>
      <c r="AM19" s="62" t="s">
        <v>31</v>
      </c>
      <c r="AN19" s="62" t="s">
        <v>31</v>
      </c>
    </row>
    <row r="20" spans="1:41" s="65" customFormat="1" ht="12.75" x14ac:dyDescent="0.2">
      <c r="A20" s="5" t="s">
        <v>10</v>
      </c>
      <c r="B20" s="61" t="s">
        <v>106</v>
      </c>
      <c r="C20" s="62" t="s">
        <v>31</v>
      </c>
      <c r="D20" s="63" t="s">
        <v>31</v>
      </c>
      <c r="E20" s="33">
        <f t="shared" si="0"/>
        <v>137741</v>
      </c>
      <c r="F20" s="25">
        <f t="shared" si="1"/>
        <v>290</v>
      </c>
      <c r="G20" s="2">
        <v>136340</v>
      </c>
      <c r="H20" s="5"/>
      <c r="I20" s="64" t="s">
        <v>31</v>
      </c>
      <c r="J20" s="62" t="s">
        <v>31</v>
      </c>
      <c r="K20" s="2"/>
      <c r="L20" s="2"/>
      <c r="M20" s="62" t="s">
        <v>31</v>
      </c>
      <c r="N20" s="62" t="s">
        <v>31</v>
      </c>
      <c r="O20" s="2">
        <v>1401</v>
      </c>
      <c r="P20" s="2">
        <v>290</v>
      </c>
      <c r="Q20" s="62" t="s">
        <v>31</v>
      </c>
      <c r="R20" s="62" t="s">
        <v>31</v>
      </c>
      <c r="S20" s="2">
        <v>1020</v>
      </c>
      <c r="T20" s="2">
        <v>257</v>
      </c>
      <c r="U20" s="62" t="s">
        <v>31</v>
      </c>
      <c r="V20" s="62" t="s">
        <v>31</v>
      </c>
      <c r="W20" s="13">
        <f t="shared" si="2"/>
        <v>88024.88</v>
      </c>
      <c r="X20" s="16">
        <f t="shared" si="3"/>
        <v>95.3</v>
      </c>
      <c r="Y20" s="13">
        <v>87220.08</v>
      </c>
      <c r="Z20" s="21"/>
      <c r="AA20" s="62" t="s">
        <v>31</v>
      </c>
      <c r="AB20" s="62" t="s">
        <v>31</v>
      </c>
      <c r="AC20" s="13"/>
      <c r="AD20" s="13"/>
      <c r="AE20" s="62" t="s">
        <v>31</v>
      </c>
      <c r="AF20" s="62" t="s">
        <v>31</v>
      </c>
      <c r="AG20" s="3">
        <v>804.8</v>
      </c>
      <c r="AH20" s="3">
        <v>95.3</v>
      </c>
      <c r="AI20" s="62" t="s">
        <v>31</v>
      </c>
      <c r="AJ20" s="62" t="s">
        <v>31</v>
      </c>
      <c r="AK20" s="3">
        <v>586.5</v>
      </c>
      <c r="AL20" s="3">
        <v>84.5</v>
      </c>
      <c r="AM20" s="62" t="s">
        <v>31</v>
      </c>
      <c r="AN20" s="62" t="s">
        <v>31</v>
      </c>
    </row>
    <row r="21" spans="1:41" s="65" customFormat="1" ht="12.75" x14ac:dyDescent="0.2">
      <c r="A21" s="5" t="s">
        <v>11</v>
      </c>
      <c r="B21" s="61" t="s">
        <v>107</v>
      </c>
      <c r="C21" s="62" t="s">
        <v>31</v>
      </c>
      <c r="D21" s="63" t="s">
        <v>31</v>
      </c>
      <c r="E21" s="33">
        <f t="shared" si="0"/>
        <v>21596</v>
      </c>
      <c r="F21" s="25">
        <f t="shared" si="1"/>
        <v>0</v>
      </c>
      <c r="G21" s="2">
        <v>21524</v>
      </c>
      <c r="H21" s="5"/>
      <c r="I21" s="64" t="s">
        <v>31</v>
      </c>
      <c r="J21" s="62" t="s">
        <v>31</v>
      </c>
      <c r="K21" s="2"/>
      <c r="L21" s="2"/>
      <c r="M21" s="62" t="s">
        <v>31</v>
      </c>
      <c r="N21" s="62" t="s">
        <v>31</v>
      </c>
      <c r="O21" s="2">
        <v>72</v>
      </c>
      <c r="P21" s="2"/>
      <c r="Q21" s="62" t="s">
        <v>31</v>
      </c>
      <c r="R21" s="62" t="s">
        <v>31</v>
      </c>
      <c r="S21" s="2">
        <v>46</v>
      </c>
      <c r="T21" s="2"/>
      <c r="U21" s="62" t="s">
        <v>31</v>
      </c>
      <c r="V21" s="62" t="s">
        <v>31</v>
      </c>
      <c r="W21" s="13">
        <f t="shared" si="2"/>
        <v>7235.77</v>
      </c>
      <c r="X21" s="16">
        <f t="shared" si="3"/>
        <v>0</v>
      </c>
      <c r="Y21" s="13">
        <v>7197.27</v>
      </c>
      <c r="Z21" s="21"/>
      <c r="AA21" s="62" t="s">
        <v>31</v>
      </c>
      <c r="AB21" s="62" t="s">
        <v>31</v>
      </c>
      <c r="AC21" s="13"/>
      <c r="AD21" s="13"/>
      <c r="AE21" s="62" t="s">
        <v>31</v>
      </c>
      <c r="AF21" s="62" t="s">
        <v>31</v>
      </c>
      <c r="AG21" s="3">
        <v>38.5</v>
      </c>
      <c r="AH21" s="3"/>
      <c r="AI21" s="62" t="s">
        <v>31</v>
      </c>
      <c r="AJ21" s="62" t="s">
        <v>31</v>
      </c>
      <c r="AK21" s="3">
        <v>25</v>
      </c>
      <c r="AL21" s="3"/>
      <c r="AM21" s="62" t="s">
        <v>31</v>
      </c>
      <c r="AN21" s="62" t="s">
        <v>31</v>
      </c>
    </row>
    <row r="22" spans="1:41" s="67" customFormat="1" ht="25.5" x14ac:dyDescent="0.2">
      <c r="A22" s="5" t="s">
        <v>12</v>
      </c>
      <c r="B22" s="61" t="s">
        <v>108</v>
      </c>
      <c r="C22" s="62" t="s">
        <v>31</v>
      </c>
      <c r="D22" s="63" t="s">
        <v>31</v>
      </c>
      <c r="E22" s="33">
        <f t="shared" si="0"/>
        <v>3300</v>
      </c>
      <c r="F22" s="25">
        <f t="shared" si="1"/>
        <v>504</v>
      </c>
      <c r="G22" s="2">
        <v>3290</v>
      </c>
      <c r="H22" s="5">
        <v>500</v>
      </c>
      <c r="I22" s="64" t="s">
        <v>31</v>
      </c>
      <c r="J22" s="62" t="s">
        <v>31</v>
      </c>
      <c r="K22" s="2"/>
      <c r="L22" s="2"/>
      <c r="M22" s="62" t="s">
        <v>31</v>
      </c>
      <c r="N22" s="62" t="s">
        <v>31</v>
      </c>
      <c r="O22" s="2">
        <v>10</v>
      </c>
      <c r="P22" s="2">
        <v>4</v>
      </c>
      <c r="Q22" s="62" t="s">
        <v>31</v>
      </c>
      <c r="R22" s="62" t="s">
        <v>31</v>
      </c>
      <c r="S22" s="2">
        <v>1</v>
      </c>
      <c r="T22" s="2">
        <v>1</v>
      </c>
      <c r="U22" s="62" t="s">
        <v>31</v>
      </c>
      <c r="V22" s="62" t="s">
        <v>31</v>
      </c>
      <c r="W22" s="13">
        <f t="shared" si="2"/>
        <v>67321.259999999995</v>
      </c>
      <c r="X22" s="16">
        <f>AH22+Z22</f>
        <v>10869.7</v>
      </c>
      <c r="Y22" s="13">
        <v>67061.83</v>
      </c>
      <c r="Z22" s="13">
        <v>10809.5</v>
      </c>
      <c r="AA22" s="62" t="s">
        <v>31</v>
      </c>
      <c r="AB22" s="62" t="s">
        <v>31</v>
      </c>
      <c r="AC22" s="13"/>
      <c r="AD22" s="13"/>
      <c r="AE22" s="62" t="s">
        <v>31</v>
      </c>
      <c r="AF22" s="62" t="s">
        <v>31</v>
      </c>
      <c r="AG22" s="13">
        <v>259.43</v>
      </c>
      <c r="AH22" s="3">
        <v>60.2</v>
      </c>
      <c r="AI22" s="62" t="s">
        <v>31</v>
      </c>
      <c r="AJ22" s="62" t="s">
        <v>31</v>
      </c>
      <c r="AK22" s="3">
        <v>11.5</v>
      </c>
      <c r="AL22" s="3">
        <v>11.5</v>
      </c>
      <c r="AM22" s="62" t="s">
        <v>31</v>
      </c>
      <c r="AN22" s="62" t="s">
        <v>31</v>
      </c>
      <c r="AO22" s="65"/>
    </row>
    <row r="23" spans="1:41" s="65" customFormat="1" ht="12.75" x14ac:dyDescent="0.2">
      <c r="A23" s="5" t="s">
        <v>13</v>
      </c>
      <c r="B23" s="61" t="s">
        <v>109</v>
      </c>
      <c r="C23" s="62" t="s">
        <v>31</v>
      </c>
      <c r="D23" s="63" t="s">
        <v>31</v>
      </c>
      <c r="E23" s="33">
        <f t="shared" si="0"/>
        <v>320525</v>
      </c>
      <c r="F23" s="25">
        <f t="shared" si="1"/>
        <v>357</v>
      </c>
      <c r="G23" s="2">
        <v>318614</v>
      </c>
      <c r="H23" s="5"/>
      <c r="I23" s="64" t="s">
        <v>31</v>
      </c>
      <c r="J23" s="62" t="s">
        <v>31</v>
      </c>
      <c r="K23" s="2"/>
      <c r="L23" s="2"/>
      <c r="M23" s="62" t="s">
        <v>31</v>
      </c>
      <c r="N23" s="62" t="s">
        <v>31</v>
      </c>
      <c r="O23" s="2">
        <v>1911</v>
      </c>
      <c r="P23" s="2">
        <v>357</v>
      </c>
      <c r="Q23" s="62" t="s">
        <v>31</v>
      </c>
      <c r="R23" s="62" t="s">
        <v>31</v>
      </c>
      <c r="S23" s="2">
        <v>725</v>
      </c>
      <c r="T23" s="2">
        <v>119</v>
      </c>
      <c r="U23" s="62" t="s">
        <v>31</v>
      </c>
      <c r="V23" s="62" t="s">
        <v>31</v>
      </c>
      <c r="W23" s="13">
        <f t="shared" si="2"/>
        <v>282725.84000000003</v>
      </c>
      <c r="X23" s="16">
        <f t="shared" si="3"/>
        <v>136.1</v>
      </c>
      <c r="Y23" s="13">
        <v>281882.94</v>
      </c>
      <c r="Z23" s="21"/>
      <c r="AA23" s="62" t="s">
        <v>31</v>
      </c>
      <c r="AB23" s="62" t="s">
        <v>31</v>
      </c>
      <c r="AC23" s="13"/>
      <c r="AD23" s="13"/>
      <c r="AE23" s="62" t="s">
        <v>31</v>
      </c>
      <c r="AF23" s="62" t="s">
        <v>31</v>
      </c>
      <c r="AG23" s="3">
        <v>842.9</v>
      </c>
      <c r="AH23" s="3">
        <v>136.1</v>
      </c>
      <c r="AI23" s="62" t="s">
        <v>31</v>
      </c>
      <c r="AJ23" s="62" t="s">
        <v>31</v>
      </c>
      <c r="AK23" s="3">
        <v>185.4</v>
      </c>
      <c r="AL23" s="3">
        <v>39.700000000000003</v>
      </c>
      <c r="AM23" s="62" t="s">
        <v>31</v>
      </c>
      <c r="AN23" s="62" t="s">
        <v>31</v>
      </c>
    </row>
    <row r="24" spans="1:41" s="65" customFormat="1" ht="12.75" x14ac:dyDescent="0.2">
      <c r="A24" s="5" t="s">
        <v>14</v>
      </c>
      <c r="B24" s="61" t="s">
        <v>110</v>
      </c>
      <c r="C24" s="62" t="s">
        <v>31</v>
      </c>
      <c r="D24" s="63" t="s">
        <v>31</v>
      </c>
      <c r="E24" s="33">
        <f t="shared" si="0"/>
        <v>6760</v>
      </c>
      <c r="F24" s="25">
        <f t="shared" si="1"/>
        <v>15</v>
      </c>
      <c r="G24" s="2">
        <v>6516</v>
      </c>
      <c r="H24" s="5"/>
      <c r="I24" s="64" t="s">
        <v>31</v>
      </c>
      <c r="J24" s="62" t="s">
        <v>31</v>
      </c>
      <c r="K24" s="2"/>
      <c r="L24" s="2"/>
      <c r="M24" s="62" t="s">
        <v>31</v>
      </c>
      <c r="N24" s="62" t="s">
        <v>31</v>
      </c>
      <c r="O24" s="2">
        <v>244</v>
      </c>
      <c r="P24" s="2">
        <v>15</v>
      </c>
      <c r="Q24" s="62" t="s">
        <v>31</v>
      </c>
      <c r="R24" s="62" t="s">
        <v>31</v>
      </c>
      <c r="S24" s="2">
        <v>172</v>
      </c>
      <c r="T24" s="2">
        <v>3</v>
      </c>
      <c r="U24" s="62" t="s">
        <v>31</v>
      </c>
      <c r="V24" s="62" t="s">
        <v>31</v>
      </c>
      <c r="W24" s="13">
        <f t="shared" si="2"/>
        <v>2432.92</v>
      </c>
      <c r="X24" s="16">
        <f t="shared" si="3"/>
        <v>31.5</v>
      </c>
      <c r="Y24" s="13">
        <v>2258.3200000000002</v>
      </c>
      <c r="Z24" s="21"/>
      <c r="AA24" s="62" t="s">
        <v>31</v>
      </c>
      <c r="AB24" s="62" t="s">
        <v>31</v>
      </c>
      <c r="AC24" s="13"/>
      <c r="AD24" s="13"/>
      <c r="AE24" s="62" t="s">
        <v>31</v>
      </c>
      <c r="AF24" s="62" t="s">
        <v>31</v>
      </c>
      <c r="AG24" s="3">
        <v>174.6</v>
      </c>
      <c r="AH24" s="3">
        <v>31.5</v>
      </c>
      <c r="AI24" s="62" t="s">
        <v>31</v>
      </c>
      <c r="AJ24" s="62" t="s">
        <v>31</v>
      </c>
      <c r="AK24" s="3">
        <v>91.7</v>
      </c>
      <c r="AL24" s="3">
        <v>2.4</v>
      </c>
      <c r="AM24" s="62" t="s">
        <v>31</v>
      </c>
      <c r="AN24" s="62" t="s">
        <v>31</v>
      </c>
    </row>
    <row r="25" spans="1:41" s="65" customFormat="1" ht="12.75" x14ac:dyDescent="0.2">
      <c r="A25" s="5" t="s">
        <v>15</v>
      </c>
      <c r="B25" s="61" t="s">
        <v>111</v>
      </c>
      <c r="C25" s="62" t="s">
        <v>31</v>
      </c>
      <c r="D25" s="63" t="s">
        <v>31</v>
      </c>
      <c r="E25" s="33">
        <f t="shared" si="0"/>
        <v>0</v>
      </c>
      <c r="F25" s="25">
        <f t="shared" si="1"/>
        <v>0</v>
      </c>
      <c r="G25" s="2"/>
      <c r="H25" s="5"/>
      <c r="I25" s="64" t="s">
        <v>31</v>
      </c>
      <c r="J25" s="62" t="s">
        <v>31</v>
      </c>
      <c r="K25" s="2"/>
      <c r="L25" s="2"/>
      <c r="M25" s="62" t="s">
        <v>31</v>
      </c>
      <c r="N25" s="62" t="s">
        <v>31</v>
      </c>
      <c r="O25" s="2"/>
      <c r="P25" s="2"/>
      <c r="Q25" s="62" t="s">
        <v>31</v>
      </c>
      <c r="R25" s="62" t="s">
        <v>31</v>
      </c>
      <c r="S25" s="2"/>
      <c r="T25" s="2"/>
      <c r="U25" s="62" t="s">
        <v>31</v>
      </c>
      <c r="V25" s="62" t="s">
        <v>31</v>
      </c>
      <c r="W25" s="13">
        <f t="shared" si="2"/>
        <v>0</v>
      </c>
      <c r="X25" s="16">
        <f t="shared" si="3"/>
        <v>0</v>
      </c>
      <c r="Y25" s="13"/>
      <c r="Z25" s="14"/>
      <c r="AA25" s="62" t="s">
        <v>31</v>
      </c>
      <c r="AB25" s="62" t="s">
        <v>31</v>
      </c>
      <c r="AC25" s="13"/>
      <c r="AD25" s="13"/>
      <c r="AE25" s="62" t="s">
        <v>31</v>
      </c>
      <c r="AF25" s="62" t="s">
        <v>31</v>
      </c>
      <c r="AG25" s="3"/>
      <c r="AH25" s="3"/>
      <c r="AI25" s="62" t="s">
        <v>31</v>
      </c>
      <c r="AJ25" s="62" t="s">
        <v>31</v>
      </c>
      <c r="AK25" s="3"/>
      <c r="AL25" s="3"/>
      <c r="AM25" s="62" t="s">
        <v>31</v>
      </c>
      <c r="AN25" s="62" t="s">
        <v>31</v>
      </c>
    </row>
    <row r="26" spans="1:41" s="65" customFormat="1" ht="12.75" x14ac:dyDescent="0.2">
      <c r="A26" s="5" t="s">
        <v>16</v>
      </c>
      <c r="B26" s="61" t="s">
        <v>112</v>
      </c>
      <c r="C26" s="62" t="s">
        <v>31</v>
      </c>
      <c r="D26" s="63" t="s">
        <v>31</v>
      </c>
      <c r="E26" s="33">
        <f t="shared" si="0"/>
        <v>21836</v>
      </c>
      <c r="F26" s="25">
        <f t="shared" si="1"/>
        <v>18</v>
      </c>
      <c r="G26" s="2">
        <v>21573</v>
      </c>
      <c r="H26" s="5"/>
      <c r="I26" s="64" t="s">
        <v>31</v>
      </c>
      <c r="J26" s="62" t="s">
        <v>31</v>
      </c>
      <c r="K26" s="2"/>
      <c r="L26" s="2"/>
      <c r="M26" s="62" t="s">
        <v>31</v>
      </c>
      <c r="N26" s="62" t="s">
        <v>31</v>
      </c>
      <c r="O26" s="2">
        <v>263</v>
      </c>
      <c r="P26" s="2">
        <v>18</v>
      </c>
      <c r="Q26" s="62" t="s">
        <v>31</v>
      </c>
      <c r="R26" s="62" t="s">
        <v>31</v>
      </c>
      <c r="S26" s="2">
        <v>169</v>
      </c>
      <c r="T26" s="2">
        <v>8</v>
      </c>
      <c r="U26" s="62" t="s">
        <v>31</v>
      </c>
      <c r="V26" s="62" t="s">
        <v>31</v>
      </c>
      <c r="W26" s="13">
        <f t="shared" si="2"/>
        <v>77928</v>
      </c>
      <c r="X26" s="16">
        <f t="shared" si="3"/>
        <v>4.0999999999999996</v>
      </c>
      <c r="Y26" s="13">
        <v>77009.5</v>
      </c>
      <c r="Z26" s="14"/>
      <c r="AA26" s="62" t="s">
        <v>31</v>
      </c>
      <c r="AB26" s="62" t="s">
        <v>31</v>
      </c>
      <c r="AC26" s="13"/>
      <c r="AD26" s="13"/>
      <c r="AE26" s="62" t="s">
        <v>31</v>
      </c>
      <c r="AF26" s="62" t="s">
        <v>31</v>
      </c>
      <c r="AG26" s="3">
        <v>918.5</v>
      </c>
      <c r="AH26" s="3">
        <v>4.0999999999999996</v>
      </c>
      <c r="AI26" s="62" t="s">
        <v>31</v>
      </c>
      <c r="AJ26" s="62" t="s">
        <v>31</v>
      </c>
      <c r="AK26" s="3">
        <v>36.9</v>
      </c>
      <c r="AL26" s="3">
        <v>1.6</v>
      </c>
      <c r="AM26" s="62" t="s">
        <v>31</v>
      </c>
      <c r="AN26" s="62" t="s">
        <v>31</v>
      </c>
    </row>
    <row r="27" spans="1:41" s="65" customFormat="1" ht="38.25" x14ac:dyDescent="0.2">
      <c r="A27" s="5" t="s">
        <v>17</v>
      </c>
      <c r="B27" s="61" t="s">
        <v>113</v>
      </c>
      <c r="C27" s="62" t="s">
        <v>31</v>
      </c>
      <c r="D27" s="63" t="s">
        <v>31</v>
      </c>
      <c r="E27" s="33">
        <f t="shared" si="0"/>
        <v>260755</v>
      </c>
      <c r="F27" s="25">
        <f t="shared" si="1"/>
        <v>385</v>
      </c>
      <c r="G27" s="2">
        <v>248251</v>
      </c>
      <c r="H27" s="5"/>
      <c r="I27" s="64" t="s">
        <v>31</v>
      </c>
      <c r="J27" s="62" t="s">
        <v>31</v>
      </c>
      <c r="K27" s="2"/>
      <c r="L27" s="2"/>
      <c r="M27" s="62" t="s">
        <v>31</v>
      </c>
      <c r="N27" s="62" t="s">
        <v>31</v>
      </c>
      <c r="O27" s="2">
        <v>12504</v>
      </c>
      <c r="P27" s="2">
        <v>385</v>
      </c>
      <c r="Q27" s="62" t="s">
        <v>31</v>
      </c>
      <c r="R27" s="62" t="s">
        <v>31</v>
      </c>
      <c r="S27" s="2">
        <v>5332</v>
      </c>
      <c r="T27" s="2">
        <v>366</v>
      </c>
      <c r="U27" s="62" t="s">
        <v>31</v>
      </c>
      <c r="V27" s="62" t="s">
        <v>31</v>
      </c>
      <c r="W27" s="13">
        <f t="shared" si="2"/>
        <v>270935.67</v>
      </c>
      <c r="X27" s="16">
        <f t="shared" si="3"/>
        <v>3677.4</v>
      </c>
      <c r="Y27" s="13">
        <v>215603.47</v>
      </c>
      <c r="Z27" s="14"/>
      <c r="AA27" s="62" t="s">
        <v>31</v>
      </c>
      <c r="AB27" s="62" t="s">
        <v>31</v>
      </c>
      <c r="AC27" s="13"/>
      <c r="AD27" s="13"/>
      <c r="AE27" s="62" t="s">
        <v>31</v>
      </c>
      <c r="AF27" s="62" t="s">
        <v>31</v>
      </c>
      <c r="AG27" s="3">
        <v>55332.2</v>
      </c>
      <c r="AH27" s="3">
        <v>3677.4</v>
      </c>
      <c r="AI27" s="62" t="s">
        <v>31</v>
      </c>
      <c r="AJ27" s="62" t="s">
        <v>31</v>
      </c>
      <c r="AK27" s="3">
        <v>29181.4</v>
      </c>
      <c r="AL27" s="3">
        <v>3056.1</v>
      </c>
      <c r="AM27" s="62" t="s">
        <v>31</v>
      </c>
      <c r="AN27" s="62" t="s">
        <v>31</v>
      </c>
    </row>
    <row r="28" spans="1:41" s="65" customFormat="1" ht="12.75" x14ac:dyDescent="0.2">
      <c r="A28" s="5" t="s">
        <v>18</v>
      </c>
      <c r="B28" s="61" t="s">
        <v>114</v>
      </c>
      <c r="C28" s="62" t="s">
        <v>31</v>
      </c>
      <c r="D28" s="63" t="s">
        <v>31</v>
      </c>
      <c r="E28" s="33">
        <f t="shared" si="0"/>
        <v>211298</v>
      </c>
      <c r="F28" s="25">
        <f t="shared" si="1"/>
        <v>738</v>
      </c>
      <c r="G28" s="2">
        <v>209084</v>
      </c>
      <c r="H28" s="5"/>
      <c r="I28" s="64" t="s">
        <v>31</v>
      </c>
      <c r="J28" s="62" t="s">
        <v>31</v>
      </c>
      <c r="K28" s="2"/>
      <c r="L28" s="2"/>
      <c r="M28" s="62" t="s">
        <v>31</v>
      </c>
      <c r="N28" s="62" t="s">
        <v>31</v>
      </c>
      <c r="O28" s="2">
        <v>2214</v>
      </c>
      <c r="P28" s="2">
        <v>738</v>
      </c>
      <c r="Q28" s="62" t="s">
        <v>31</v>
      </c>
      <c r="R28" s="62" t="s">
        <v>31</v>
      </c>
      <c r="S28" s="2">
        <v>666</v>
      </c>
      <c r="T28" s="2">
        <v>164</v>
      </c>
      <c r="U28" s="62" t="s">
        <v>31</v>
      </c>
      <c r="V28" s="62" t="s">
        <v>31</v>
      </c>
      <c r="W28" s="13">
        <f t="shared" si="2"/>
        <v>96711.1</v>
      </c>
      <c r="X28" s="16">
        <f t="shared" si="3"/>
        <v>334.1</v>
      </c>
      <c r="Y28" s="13">
        <v>95694.7</v>
      </c>
      <c r="Z28" s="14"/>
      <c r="AA28" s="62" t="s">
        <v>31</v>
      </c>
      <c r="AB28" s="62" t="s">
        <v>31</v>
      </c>
      <c r="AC28" s="13"/>
      <c r="AD28" s="13"/>
      <c r="AE28" s="62" t="s">
        <v>31</v>
      </c>
      <c r="AF28" s="62" t="s">
        <v>31</v>
      </c>
      <c r="AG28" s="3">
        <v>1016.4</v>
      </c>
      <c r="AH28" s="3">
        <v>334.1</v>
      </c>
      <c r="AI28" s="62" t="s">
        <v>31</v>
      </c>
      <c r="AJ28" s="62" t="s">
        <v>31</v>
      </c>
      <c r="AK28" s="3">
        <v>250.5</v>
      </c>
      <c r="AL28" s="3">
        <v>98.5</v>
      </c>
      <c r="AM28" s="62" t="s">
        <v>31</v>
      </c>
      <c r="AN28" s="62" t="s">
        <v>31</v>
      </c>
    </row>
    <row r="29" spans="1:41" s="65" customFormat="1" ht="12.75" x14ac:dyDescent="0.2">
      <c r="A29" s="5" t="s">
        <v>19</v>
      </c>
      <c r="B29" s="61" t="s">
        <v>115</v>
      </c>
      <c r="C29" s="62" t="s">
        <v>31</v>
      </c>
      <c r="D29" s="63" t="s">
        <v>31</v>
      </c>
      <c r="E29" s="33">
        <f t="shared" si="0"/>
        <v>336350</v>
      </c>
      <c r="F29" s="25">
        <f t="shared" si="1"/>
        <v>1050</v>
      </c>
      <c r="G29" s="2">
        <v>331235</v>
      </c>
      <c r="H29" s="5"/>
      <c r="I29" s="64" t="s">
        <v>31</v>
      </c>
      <c r="J29" s="62" t="s">
        <v>31</v>
      </c>
      <c r="K29" s="2"/>
      <c r="L29" s="2"/>
      <c r="M29" s="62" t="s">
        <v>31</v>
      </c>
      <c r="N29" s="62" t="s">
        <v>31</v>
      </c>
      <c r="O29" s="2">
        <v>5115</v>
      </c>
      <c r="P29" s="2">
        <v>1050</v>
      </c>
      <c r="Q29" s="62" t="s">
        <v>31</v>
      </c>
      <c r="R29" s="62" t="s">
        <v>31</v>
      </c>
      <c r="S29" s="2">
        <v>1562</v>
      </c>
      <c r="T29" s="2">
        <v>235</v>
      </c>
      <c r="U29" s="62" t="s">
        <v>31</v>
      </c>
      <c r="V29" s="62" t="s">
        <v>31</v>
      </c>
      <c r="W29" s="13">
        <f t="shared" si="2"/>
        <v>144832.64000000001</v>
      </c>
      <c r="X29" s="16">
        <f t="shared" si="3"/>
        <v>910.3</v>
      </c>
      <c r="Y29" s="13">
        <v>133402.94</v>
      </c>
      <c r="Z29" s="14"/>
      <c r="AA29" s="62" t="s">
        <v>31</v>
      </c>
      <c r="AB29" s="62" t="s">
        <v>31</v>
      </c>
      <c r="AC29" s="13"/>
      <c r="AD29" s="13"/>
      <c r="AE29" s="62" t="s">
        <v>31</v>
      </c>
      <c r="AF29" s="62" t="s">
        <v>31</v>
      </c>
      <c r="AG29" s="3">
        <v>11429.7</v>
      </c>
      <c r="AH29" s="3">
        <v>910.3</v>
      </c>
      <c r="AI29" s="62" t="s">
        <v>31</v>
      </c>
      <c r="AJ29" s="62" t="s">
        <v>31</v>
      </c>
      <c r="AK29" s="3">
        <v>649.29999999999995</v>
      </c>
      <c r="AL29" s="3">
        <v>93.8</v>
      </c>
      <c r="AM29" s="62" t="s">
        <v>31</v>
      </c>
      <c r="AN29" s="62" t="s">
        <v>31</v>
      </c>
    </row>
    <row r="30" spans="1:41" s="65" customFormat="1" ht="12.75" x14ac:dyDescent="0.2">
      <c r="A30" s="5" t="s">
        <v>20</v>
      </c>
      <c r="B30" s="61" t="s">
        <v>116</v>
      </c>
      <c r="C30" s="62" t="s">
        <v>31</v>
      </c>
      <c r="D30" s="63" t="s">
        <v>31</v>
      </c>
      <c r="E30" s="33">
        <f t="shared" si="0"/>
        <v>2058275</v>
      </c>
      <c r="F30" s="25">
        <f t="shared" si="1"/>
        <v>7838</v>
      </c>
      <c r="G30" s="2">
        <v>2050437</v>
      </c>
      <c r="H30" s="5"/>
      <c r="I30" s="64" t="s">
        <v>31</v>
      </c>
      <c r="J30" s="62" t="s">
        <v>31</v>
      </c>
      <c r="K30" s="2"/>
      <c r="L30" s="2"/>
      <c r="M30" s="62" t="s">
        <v>31</v>
      </c>
      <c r="N30" s="62" t="s">
        <v>31</v>
      </c>
      <c r="O30" s="2">
        <v>7838</v>
      </c>
      <c r="P30" s="2">
        <v>7838</v>
      </c>
      <c r="Q30" s="62" t="s">
        <v>31</v>
      </c>
      <c r="R30" s="62" t="s">
        <v>31</v>
      </c>
      <c r="S30" s="2">
        <v>2120</v>
      </c>
      <c r="T30" s="2">
        <v>2120</v>
      </c>
      <c r="U30" s="62" t="s">
        <v>31</v>
      </c>
      <c r="V30" s="62" t="s">
        <v>31</v>
      </c>
      <c r="W30" s="13">
        <f t="shared" si="2"/>
        <v>2496186.7200000002</v>
      </c>
      <c r="X30" s="16">
        <f t="shared" si="3"/>
        <v>6670</v>
      </c>
      <c r="Y30" s="13">
        <v>2489516.7200000002</v>
      </c>
      <c r="Z30" s="14"/>
      <c r="AA30" s="62" t="s">
        <v>31</v>
      </c>
      <c r="AB30" s="62" t="s">
        <v>31</v>
      </c>
      <c r="AC30" s="13"/>
      <c r="AD30" s="13"/>
      <c r="AE30" s="62" t="s">
        <v>31</v>
      </c>
      <c r="AF30" s="62" t="s">
        <v>31</v>
      </c>
      <c r="AG30" s="3">
        <v>6670</v>
      </c>
      <c r="AH30" s="3">
        <v>6670</v>
      </c>
      <c r="AI30" s="62" t="s">
        <v>31</v>
      </c>
      <c r="AJ30" s="62" t="s">
        <v>31</v>
      </c>
      <c r="AK30" s="3">
        <v>1931.5</v>
      </c>
      <c r="AL30" s="3">
        <v>1931.5</v>
      </c>
      <c r="AM30" s="62" t="s">
        <v>31</v>
      </c>
      <c r="AN30" s="62" t="s">
        <v>31</v>
      </c>
    </row>
    <row r="31" spans="1:41" s="65" customFormat="1" ht="12.75" x14ac:dyDescent="0.2">
      <c r="A31" s="5" t="s">
        <v>21</v>
      </c>
      <c r="B31" s="61" t="s">
        <v>118</v>
      </c>
      <c r="C31" s="62" t="s">
        <v>31</v>
      </c>
      <c r="D31" s="63" t="s">
        <v>31</v>
      </c>
      <c r="E31" s="33">
        <f t="shared" si="0"/>
        <v>23048</v>
      </c>
      <c r="F31" s="25">
        <f t="shared" si="1"/>
        <v>4</v>
      </c>
      <c r="G31" s="2">
        <v>22922</v>
      </c>
      <c r="H31" s="5"/>
      <c r="I31" s="64" t="s">
        <v>31</v>
      </c>
      <c r="J31" s="62" t="s">
        <v>31</v>
      </c>
      <c r="K31" s="2"/>
      <c r="L31" s="2"/>
      <c r="M31" s="62" t="s">
        <v>31</v>
      </c>
      <c r="N31" s="62" t="s">
        <v>31</v>
      </c>
      <c r="O31" s="2">
        <v>126</v>
      </c>
      <c r="P31" s="2">
        <v>4</v>
      </c>
      <c r="Q31" s="62" t="s">
        <v>31</v>
      </c>
      <c r="R31" s="62" t="s">
        <v>31</v>
      </c>
      <c r="S31" s="2">
        <v>80</v>
      </c>
      <c r="T31" s="2">
        <v>1</v>
      </c>
      <c r="U31" s="62" t="s">
        <v>31</v>
      </c>
      <c r="V31" s="62" t="s">
        <v>31</v>
      </c>
      <c r="W31" s="13">
        <f t="shared" si="2"/>
        <v>7772.14</v>
      </c>
      <c r="X31" s="16">
        <f t="shared" si="3"/>
        <v>1.4</v>
      </c>
      <c r="Y31" s="13">
        <v>7711.64</v>
      </c>
      <c r="Z31" s="14"/>
      <c r="AA31" s="62" t="s">
        <v>31</v>
      </c>
      <c r="AB31" s="62" t="s">
        <v>31</v>
      </c>
      <c r="AC31" s="13"/>
      <c r="AD31" s="13"/>
      <c r="AE31" s="62" t="s">
        <v>31</v>
      </c>
      <c r="AF31" s="62" t="s">
        <v>31</v>
      </c>
      <c r="AG31" s="3">
        <v>60.5</v>
      </c>
      <c r="AH31" s="3">
        <v>1.4</v>
      </c>
      <c r="AI31" s="62" t="s">
        <v>31</v>
      </c>
      <c r="AJ31" s="62" t="s">
        <v>31</v>
      </c>
      <c r="AK31" s="3">
        <v>26.2</v>
      </c>
      <c r="AL31" s="3">
        <v>0.2</v>
      </c>
      <c r="AM31" s="62" t="s">
        <v>31</v>
      </c>
      <c r="AN31" s="62" t="s">
        <v>31</v>
      </c>
    </row>
    <row r="32" spans="1:41" s="65" customFormat="1" ht="12.75" x14ac:dyDescent="0.2">
      <c r="A32" s="5" t="s">
        <v>22</v>
      </c>
      <c r="B32" s="61" t="s">
        <v>119</v>
      </c>
      <c r="C32" s="62" t="s">
        <v>31</v>
      </c>
      <c r="D32" s="63" t="s">
        <v>31</v>
      </c>
      <c r="E32" s="33">
        <f t="shared" si="0"/>
        <v>8010</v>
      </c>
      <c r="F32" s="25">
        <f t="shared" si="1"/>
        <v>99</v>
      </c>
      <c r="G32" s="2">
        <v>7629</v>
      </c>
      <c r="H32" s="5"/>
      <c r="I32" s="64" t="s">
        <v>31</v>
      </c>
      <c r="J32" s="62" t="s">
        <v>31</v>
      </c>
      <c r="K32" s="2"/>
      <c r="L32" s="2"/>
      <c r="M32" s="62" t="s">
        <v>31</v>
      </c>
      <c r="N32" s="62" t="s">
        <v>31</v>
      </c>
      <c r="O32" s="2">
        <v>381</v>
      </c>
      <c r="P32" s="2">
        <v>99</v>
      </c>
      <c r="Q32" s="62" t="s">
        <v>31</v>
      </c>
      <c r="R32" s="62" t="s">
        <v>31</v>
      </c>
      <c r="S32" s="2">
        <v>353</v>
      </c>
      <c r="T32" s="2">
        <v>97</v>
      </c>
      <c r="U32" s="62" t="s">
        <v>31</v>
      </c>
      <c r="V32" s="62" t="s">
        <v>31</v>
      </c>
      <c r="W32" s="13">
        <f t="shared" si="2"/>
        <v>4088.45</v>
      </c>
      <c r="X32" s="16">
        <f t="shared" si="3"/>
        <v>20.8</v>
      </c>
      <c r="Y32" s="13">
        <v>4006.35</v>
      </c>
      <c r="Z32" s="14"/>
      <c r="AA32" s="62" t="s">
        <v>31</v>
      </c>
      <c r="AB32" s="62" t="s">
        <v>31</v>
      </c>
      <c r="AC32" s="13"/>
      <c r="AD32" s="13"/>
      <c r="AE32" s="62" t="s">
        <v>31</v>
      </c>
      <c r="AF32" s="62" t="s">
        <v>31</v>
      </c>
      <c r="AG32" s="3">
        <v>82.1</v>
      </c>
      <c r="AH32" s="3">
        <v>20.8</v>
      </c>
      <c r="AI32" s="62" t="s">
        <v>31</v>
      </c>
      <c r="AJ32" s="62" t="s">
        <v>31</v>
      </c>
      <c r="AK32" s="3">
        <v>65.099999999999994</v>
      </c>
      <c r="AL32" s="3">
        <v>20</v>
      </c>
      <c r="AM32" s="62" t="s">
        <v>31</v>
      </c>
      <c r="AN32" s="62" t="s">
        <v>31</v>
      </c>
    </row>
    <row r="33" spans="1:40" s="65" customFormat="1" ht="51" x14ac:dyDescent="0.2">
      <c r="A33" s="5" t="s">
        <v>117</v>
      </c>
      <c r="B33" s="61" t="s">
        <v>121</v>
      </c>
      <c r="C33" s="62" t="s">
        <v>31</v>
      </c>
      <c r="D33" s="63" t="s">
        <v>31</v>
      </c>
      <c r="E33" s="33">
        <f t="shared" si="0"/>
        <v>0</v>
      </c>
      <c r="F33" s="25">
        <f t="shared" si="1"/>
        <v>0</v>
      </c>
      <c r="G33" s="2">
        <v>0</v>
      </c>
      <c r="H33" s="5"/>
      <c r="I33" s="64" t="s">
        <v>31</v>
      </c>
      <c r="J33" s="62" t="s">
        <v>31</v>
      </c>
      <c r="K33" s="2"/>
      <c r="L33" s="2"/>
      <c r="M33" s="62" t="s">
        <v>31</v>
      </c>
      <c r="N33" s="62" t="s">
        <v>31</v>
      </c>
      <c r="O33" s="2"/>
      <c r="P33" s="2"/>
      <c r="Q33" s="62" t="s">
        <v>31</v>
      </c>
      <c r="R33" s="62" t="s">
        <v>31</v>
      </c>
      <c r="S33" s="2"/>
      <c r="T33" s="2"/>
      <c r="U33" s="62" t="s">
        <v>31</v>
      </c>
      <c r="V33" s="62" t="s">
        <v>31</v>
      </c>
      <c r="W33" s="13">
        <f t="shared" si="2"/>
        <v>24.9</v>
      </c>
      <c r="X33" s="16">
        <f t="shared" si="3"/>
        <v>0</v>
      </c>
      <c r="Y33" s="13">
        <v>0</v>
      </c>
      <c r="Z33" s="14"/>
      <c r="AA33" s="62" t="s">
        <v>31</v>
      </c>
      <c r="AB33" s="62" t="s">
        <v>31</v>
      </c>
      <c r="AC33" s="13"/>
      <c r="AD33" s="13"/>
      <c r="AE33" s="62" t="s">
        <v>31</v>
      </c>
      <c r="AF33" s="62" t="s">
        <v>31</v>
      </c>
      <c r="AG33" s="3">
        <v>24.9</v>
      </c>
      <c r="AH33" s="3"/>
      <c r="AI33" s="62" t="s">
        <v>31</v>
      </c>
      <c r="AJ33" s="62" t="s">
        <v>31</v>
      </c>
      <c r="AK33" s="3">
        <v>24.2</v>
      </c>
      <c r="AL33" s="3"/>
      <c r="AM33" s="62" t="s">
        <v>31</v>
      </c>
      <c r="AN33" s="62" t="s">
        <v>31</v>
      </c>
    </row>
    <row r="34" spans="1:40" s="65" customFormat="1" ht="38.25" x14ac:dyDescent="0.2">
      <c r="A34" s="5" t="s">
        <v>23</v>
      </c>
      <c r="B34" s="61" t="s">
        <v>122</v>
      </c>
      <c r="C34" s="62" t="s">
        <v>31</v>
      </c>
      <c r="D34" s="63" t="s">
        <v>31</v>
      </c>
      <c r="E34" s="33">
        <f t="shared" si="0"/>
        <v>6692</v>
      </c>
      <c r="F34" s="25">
        <f t="shared" si="1"/>
        <v>0</v>
      </c>
      <c r="G34" s="2">
        <v>6587</v>
      </c>
      <c r="H34" s="5"/>
      <c r="I34" s="64" t="s">
        <v>31</v>
      </c>
      <c r="J34" s="62" t="s">
        <v>31</v>
      </c>
      <c r="K34" s="2"/>
      <c r="L34" s="2"/>
      <c r="M34" s="62" t="s">
        <v>31</v>
      </c>
      <c r="N34" s="62" t="s">
        <v>31</v>
      </c>
      <c r="O34" s="2">
        <v>105</v>
      </c>
      <c r="P34" s="2"/>
      <c r="Q34" s="62" t="s">
        <v>31</v>
      </c>
      <c r="R34" s="62" t="s">
        <v>31</v>
      </c>
      <c r="S34" s="2">
        <v>92</v>
      </c>
      <c r="T34" s="2"/>
      <c r="U34" s="62" t="s">
        <v>31</v>
      </c>
      <c r="V34" s="62" t="s">
        <v>31</v>
      </c>
      <c r="W34" s="13">
        <f t="shared" si="2"/>
        <v>2280.41</v>
      </c>
      <c r="X34" s="16">
        <f t="shared" si="3"/>
        <v>0</v>
      </c>
      <c r="Y34" s="13">
        <v>2252.11</v>
      </c>
      <c r="Z34" s="14"/>
      <c r="AA34" s="62" t="s">
        <v>31</v>
      </c>
      <c r="AB34" s="62" t="s">
        <v>31</v>
      </c>
      <c r="AC34" s="13"/>
      <c r="AD34" s="13"/>
      <c r="AE34" s="62" t="s">
        <v>31</v>
      </c>
      <c r="AF34" s="62" t="s">
        <v>31</v>
      </c>
      <c r="AG34" s="3">
        <v>28.3</v>
      </c>
      <c r="AH34" s="3"/>
      <c r="AI34" s="62" t="s">
        <v>31</v>
      </c>
      <c r="AJ34" s="62" t="s">
        <v>31</v>
      </c>
      <c r="AK34" s="3">
        <v>20.3</v>
      </c>
      <c r="AL34" s="3"/>
      <c r="AM34" s="62" t="s">
        <v>31</v>
      </c>
      <c r="AN34" s="62" t="s">
        <v>31</v>
      </c>
    </row>
    <row r="35" spans="1:40" s="65" customFormat="1" ht="12.75" x14ac:dyDescent="0.2">
      <c r="A35" s="70" t="s">
        <v>120</v>
      </c>
      <c r="B35" s="61" t="s">
        <v>123</v>
      </c>
      <c r="C35" s="62" t="s">
        <v>31</v>
      </c>
      <c r="D35" s="63" t="s">
        <v>31</v>
      </c>
      <c r="E35" s="33">
        <f t="shared" si="0"/>
        <v>2613487</v>
      </c>
      <c r="F35" s="25">
        <f t="shared" si="1"/>
        <v>0</v>
      </c>
      <c r="G35" s="2">
        <v>2580941</v>
      </c>
      <c r="H35" s="5"/>
      <c r="I35" s="64" t="s">
        <v>31</v>
      </c>
      <c r="J35" s="62" t="s">
        <v>31</v>
      </c>
      <c r="K35" s="2"/>
      <c r="L35" s="2"/>
      <c r="M35" s="62" t="s">
        <v>31</v>
      </c>
      <c r="N35" s="62" t="s">
        <v>31</v>
      </c>
      <c r="O35" s="2">
        <v>32546</v>
      </c>
      <c r="P35" s="2"/>
      <c r="Q35" s="62" t="s">
        <v>31</v>
      </c>
      <c r="R35" s="62" t="s">
        <v>31</v>
      </c>
      <c r="S35" s="2">
        <v>6270</v>
      </c>
      <c r="T35" s="2"/>
      <c r="U35" s="62" t="s">
        <v>31</v>
      </c>
      <c r="V35" s="62" t="s">
        <v>31</v>
      </c>
      <c r="W35" s="13">
        <f t="shared" si="2"/>
        <v>2339226.85</v>
      </c>
      <c r="X35" s="16">
        <f t="shared" si="3"/>
        <v>0</v>
      </c>
      <c r="Y35" s="13">
        <v>2318355.0499999998</v>
      </c>
      <c r="Z35" s="14"/>
      <c r="AA35" s="62" t="s">
        <v>31</v>
      </c>
      <c r="AB35" s="62" t="s">
        <v>31</v>
      </c>
      <c r="AC35" s="13"/>
      <c r="AD35" s="13"/>
      <c r="AE35" s="62" t="s">
        <v>31</v>
      </c>
      <c r="AF35" s="62" t="s">
        <v>31</v>
      </c>
      <c r="AG35" s="3">
        <v>20871.8</v>
      </c>
      <c r="AH35" s="3"/>
      <c r="AI35" s="62" t="s">
        <v>31</v>
      </c>
      <c r="AJ35" s="62" t="s">
        <v>31</v>
      </c>
      <c r="AK35" s="3">
        <v>4383.6000000000004</v>
      </c>
      <c r="AL35" s="3"/>
      <c r="AM35" s="62" t="s">
        <v>31</v>
      </c>
      <c r="AN35" s="62" t="s">
        <v>31</v>
      </c>
    </row>
    <row r="36" spans="1:40" s="65" customFormat="1" ht="12.75" x14ac:dyDescent="0.2">
      <c r="A36" s="5" t="s">
        <v>26</v>
      </c>
      <c r="B36" s="61" t="s">
        <v>124</v>
      </c>
      <c r="C36" s="62" t="s">
        <v>31</v>
      </c>
      <c r="D36" s="63" t="s">
        <v>31</v>
      </c>
      <c r="E36" s="33">
        <f t="shared" si="0"/>
        <v>619</v>
      </c>
      <c r="F36" s="25">
        <f t="shared" si="1"/>
        <v>16</v>
      </c>
      <c r="G36" s="2">
        <v>585</v>
      </c>
      <c r="H36" s="5"/>
      <c r="I36" s="64" t="s">
        <v>31</v>
      </c>
      <c r="J36" s="62" t="s">
        <v>31</v>
      </c>
      <c r="K36" s="2"/>
      <c r="L36" s="2"/>
      <c r="M36" s="62" t="s">
        <v>31</v>
      </c>
      <c r="N36" s="62" t="s">
        <v>31</v>
      </c>
      <c r="O36" s="2">
        <v>34</v>
      </c>
      <c r="P36" s="2">
        <v>16</v>
      </c>
      <c r="Q36" s="62" t="s">
        <v>31</v>
      </c>
      <c r="R36" s="62" t="s">
        <v>31</v>
      </c>
      <c r="S36" s="2">
        <v>26</v>
      </c>
      <c r="T36" s="2">
        <v>16</v>
      </c>
      <c r="U36" s="62" t="s">
        <v>31</v>
      </c>
      <c r="V36" s="62" t="s">
        <v>31</v>
      </c>
      <c r="W36" s="13">
        <f t="shared" si="2"/>
        <v>212.18</v>
      </c>
      <c r="X36" s="16">
        <f t="shared" si="3"/>
        <v>2.8</v>
      </c>
      <c r="Y36" s="13">
        <v>194.98</v>
      </c>
      <c r="Z36" s="14"/>
      <c r="AA36" s="62" t="s">
        <v>31</v>
      </c>
      <c r="AB36" s="62" t="s">
        <v>31</v>
      </c>
      <c r="AC36" s="13"/>
      <c r="AD36" s="13"/>
      <c r="AE36" s="62" t="s">
        <v>31</v>
      </c>
      <c r="AF36" s="62" t="s">
        <v>31</v>
      </c>
      <c r="AG36" s="3">
        <v>17.2</v>
      </c>
      <c r="AH36" s="3">
        <v>2.8</v>
      </c>
      <c r="AI36" s="62" t="s">
        <v>31</v>
      </c>
      <c r="AJ36" s="62" t="s">
        <v>31</v>
      </c>
      <c r="AK36" s="3">
        <v>7.9</v>
      </c>
      <c r="AL36" s="3">
        <v>2.8</v>
      </c>
      <c r="AM36" s="62" t="s">
        <v>31</v>
      </c>
      <c r="AN36" s="62" t="s">
        <v>31</v>
      </c>
    </row>
    <row r="37" spans="1:40" s="65" customFormat="1" ht="25.5" x14ac:dyDescent="0.2">
      <c r="A37" s="5" t="s">
        <v>24</v>
      </c>
      <c r="B37" s="61" t="s">
        <v>126</v>
      </c>
      <c r="C37" s="62" t="s">
        <v>31</v>
      </c>
      <c r="D37" s="63" t="s">
        <v>31</v>
      </c>
      <c r="E37" s="33">
        <f t="shared" si="0"/>
        <v>226853</v>
      </c>
      <c r="F37" s="25">
        <f t="shared" si="1"/>
        <v>1062</v>
      </c>
      <c r="G37" s="2">
        <v>213059</v>
      </c>
      <c r="H37" s="5"/>
      <c r="I37" s="64" t="s">
        <v>31</v>
      </c>
      <c r="J37" s="62" t="s">
        <v>31</v>
      </c>
      <c r="K37" s="2"/>
      <c r="L37" s="2"/>
      <c r="M37" s="62" t="s">
        <v>31</v>
      </c>
      <c r="N37" s="62" t="s">
        <v>31</v>
      </c>
      <c r="O37" s="2">
        <v>13794</v>
      </c>
      <c r="P37" s="2">
        <v>1062</v>
      </c>
      <c r="Q37" s="62" t="s">
        <v>31</v>
      </c>
      <c r="R37" s="62" t="s">
        <v>31</v>
      </c>
      <c r="S37" s="2">
        <v>5480</v>
      </c>
      <c r="T37" s="2">
        <v>711</v>
      </c>
      <c r="U37" s="62" t="s">
        <v>31</v>
      </c>
      <c r="V37" s="62" t="s">
        <v>31</v>
      </c>
      <c r="W37" s="13">
        <f t="shared" si="2"/>
        <v>155260.20000000001</v>
      </c>
      <c r="X37" s="16">
        <f t="shared" si="3"/>
        <v>632.4</v>
      </c>
      <c r="Y37" s="13">
        <v>134829.46</v>
      </c>
      <c r="Z37" s="14"/>
      <c r="AA37" s="62" t="s">
        <v>31</v>
      </c>
      <c r="AB37" s="62" t="s">
        <v>31</v>
      </c>
      <c r="AC37" s="13"/>
      <c r="AD37" s="13"/>
      <c r="AE37" s="62" t="s">
        <v>31</v>
      </c>
      <c r="AF37" s="62" t="s">
        <v>31</v>
      </c>
      <c r="AG37" s="13">
        <v>20430.740000000002</v>
      </c>
      <c r="AH37" s="3">
        <v>632.4</v>
      </c>
      <c r="AI37" s="62" t="s">
        <v>31</v>
      </c>
      <c r="AJ37" s="62" t="s">
        <v>31</v>
      </c>
      <c r="AK37" s="3">
        <v>10668.8</v>
      </c>
      <c r="AL37" s="3">
        <v>423.3</v>
      </c>
      <c r="AM37" s="62" t="s">
        <v>31</v>
      </c>
      <c r="AN37" s="62" t="s">
        <v>31</v>
      </c>
    </row>
    <row r="38" spans="1:40" s="65" customFormat="1" ht="38.25" x14ac:dyDescent="0.2">
      <c r="A38" s="5" t="s">
        <v>29</v>
      </c>
      <c r="B38" s="61" t="s">
        <v>127</v>
      </c>
      <c r="C38" s="62" t="s">
        <v>31</v>
      </c>
      <c r="D38" s="63" t="s">
        <v>31</v>
      </c>
      <c r="E38" s="33">
        <f t="shared" si="0"/>
        <v>127070</v>
      </c>
      <c r="F38" s="25">
        <f t="shared" si="1"/>
        <v>70</v>
      </c>
      <c r="G38" s="2">
        <v>126356</v>
      </c>
      <c r="H38" s="5"/>
      <c r="I38" s="64" t="s">
        <v>31</v>
      </c>
      <c r="J38" s="62" t="s">
        <v>31</v>
      </c>
      <c r="K38" s="2"/>
      <c r="L38" s="2"/>
      <c r="M38" s="62" t="s">
        <v>31</v>
      </c>
      <c r="N38" s="62" t="s">
        <v>31</v>
      </c>
      <c r="O38" s="2">
        <v>714</v>
      </c>
      <c r="P38" s="2">
        <v>70</v>
      </c>
      <c r="Q38" s="62" t="s">
        <v>31</v>
      </c>
      <c r="R38" s="62" t="s">
        <v>31</v>
      </c>
      <c r="S38" s="2">
        <v>269</v>
      </c>
      <c r="T38" s="2">
        <v>44</v>
      </c>
      <c r="U38" s="62" t="s">
        <v>31</v>
      </c>
      <c r="V38" s="62" t="s">
        <v>31</v>
      </c>
      <c r="W38" s="13">
        <f t="shared" si="2"/>
        <v>70274.789999999994</v>
      </c>
      <c r="X38" s="16">
        <f t="shared" si="3"/>
        <v>18.5</v>
      </c>
      <c r="Y38" s="13">
        <v>69825.59</v>
      </c>
      <c r="Z38" s="14"/>
      <c r="AA38" s="62" t="s">
        <v>31</v>
      </c>
      <c r="AB38" s="62" t="s">
        <v>31</v>
      </c>
      <c r="AC38" s="13"/>
      <c r="AD38" s="13"/>
      <c r="AE38" s="62" t="s">
        <v>31</v>
      </c>
      <c r="AF38" s="62" t="s">
        <v>31</v>
      </c>
      <c r="AG38" s="3">
        <v>449.2</v>
      </c>
      <c r="AH38" s="3">
        <v>18.5</v>
      </c>
      <c r="AI38" s="62" t="s">
        <v>31</v>
      </c>
      <c r="AJ38" s="62" t="s">
        <v>31</v>
      </c>
      <c r="AK38" s="3">
        <v>60.3</v>
      </c>
      <c r="AL38" s="3">
        <v>7.2</v>
      </c>
      <c r="AM38" s="62" t="s">
        <v>31</v>
      </c>
      <c r="AN38" s="62" t="s">
        <v>31</v>
      </c>
    </row>
    <row r="39" spans="1:40" s="65" customFormat="1" ht="153" x14ac:dyDescent="0.2">
      <c r="A39" s="5" t="s">
        <v>125</v>
      </c>
      <c r="B39" s="61" t="s">
        <v>128</v>
      </c>
      <c r="C39" s="62" t="s">
        <v>31</v>
      </c>
      <c r="D39" s="63" t="s">
        <v>31</v>
      </c>
      <c r="E39" s="33">
        <f t="shared" si="0"/>
        <v>330570</v>
      </c>
      <c r="F39" s="25">
        <f t="shared" si="1"/>
        <v>370</v>
      </c>
      <c r="G39" s="2">
        <v>327817</v>
      </c>
      <c r="H39" s="5"/>
      <c r="I39" s="64" t="s">
        <v>31</v>
      </c>
      <c r="J39" s="62" t="s">
        <v>31</v>
      </c>
      <c r="K39" s="2"/>
      <c r="L39" s="2"/>
      <c r="M39" s="62" t="s">
        <v>31</v>
      </c>
      <c r="N39" s="62" t="s">
        <v>31</v>
      </c>
      <c r="O39" s="2">
        <v>2753</v>
      </c>
      <c r="P39" s="2">
        <v>370</v>
      </c>
      <c r="Q39" s="62" t="s">
        <v>31</v>
      </c>
      <c r="R39" s="62" t="s">
        <v>31</v>
      </c>
      <c r="S39" s="2">
        <v>391</v>
      </c>
      <c r="T39" s="2">
        <v>63</v>
      </c>
      <c r="U39" s="62" t="s">
        <v>31</v>
      </c>
      <c r="V39" s="62" t="s">
        <v>31</v>
      </c>
      <c r="W39" s="13">
        <f t="shared" si="2"/>
        <v>212187.34</v>
      </c>
      <c r="X39" s="16">
        <f t="shared" si="3"/>
        <v>195</v>
      </c>
      <c r="Y39" s="13">
        <v>210552.44</v>
      </c>
      <c r="Z39" s="14"/>
      <c r="AA39" s="62" t="s">
        <v>31</v>
      </c>
      <c r="AB39" s="62" t="s">
        <v>31</v>
      </c>
      <c r="AC39" s="13"/>
      <c r="AD39" s="13"/>
      <c r="AE39" s="62" t="s">
        <v>31</v>
      </c>
      <c r="AF39" s="62" t="s">
        <v>31</v>
      </c>
      <c r="AG39" s="3">
        <v>1634.9</v>
      </c>
      <c r="AH39" s="3">
        <v>195</v>
      </c>
      <c r="AI39" s="62" t="s">
        <v>31</v>
      </c>
      <c r="AJ39" s="62" t="s">
        <v>31</v>
      </c>
      <c r="AK39" s="3">
        <v>225.5</v>
      </c>
      <c r="AL39" s="3">
        <v>12.6</v>
      </c>
      <c r="AM39" s="62" t="s">
        <v>31</v>
      </c>
      <c r="AN39" s="62" t="s">
        <v>31</v>
      </c>
    </row>
    <row r="40" spans="1:40" s="65" customFormat="1" ht="25.5" x14ac:dyDescent="0.2">
      <c r="A40" s="5" t="s">
        <v>25</v>
      </c>
      <c r="B40" s="61" t="s">
        <v>130</v>
      </c>
      <c r="C40" s="62" t="s">
        <v>31</v>
      </c>
      <c r="D40" s="63" t="s">
        <v>31</v>
      </c>
      <c r="E40" s="33">
        <f t="shared" si="0"/>
        <v>0</v>
      </c>
      <c r="F40" s="25">
        <f t="shared" si="1"/>
        <v>0</v>
      </c>
      <c r="G40" s="2">
        <v>0</v>
      </c>
      <c r="H40" s="5"/>
      <c r="I40" s="64" t="s">
        <v>31</v>
      </c>
      <c r="J40" s="62" t="s">
        <v>31</v>
      </c>
      <c r="K40" s="2"/>
      <c r="L40" s="2"/>
      <c r="M40" s="62" t="s">
        <v>31</v>
      </c>
      <c r="N40" s="62" t="s">
        <v>31</v>
      </c>
      <c r="O40" s="2"/>
      <c r="P40" s="2"/>
      <c r="Q40" s="62" t="s">
        <v>31</v>
      </c>
      <c r="R40" s="62" t="s">
        <v>31</v>
      </c>
      <c r="S40" s="2"/>
      <c r="T40" s="2"/>
      <c r="U40" s="62" t="s">
        <v>31</v>
      </c>
      <c r="V40" s="62" t="s">
        <v>31</v>
      </c>
      <c r="W40" s="13">
        <f t="shared" si="2"/>
        <v>0</v>
      </c>
      <c r="X40" s="16">
        <f t="shared" si="3"/>
        <v>0</v>
      </c>
      <c r="Y40" s="13">
        <v>0</v>
      </c>
      <c r="Z40" s="14"/>
      <c r="AA40" s="62" t="s">
        <v>31</v>
      </c>
      <c r="AB40" s="62" t="s">
        <v>31</v>
      </c>
      <c r="AC40" s="13"/>
      <c r="AD40" s="13"/>
      <c r="AE40" s="62" t="s">
        <v>31</v>
      </c>
      <c r="AF40" s="62" t="s">
        <v>31</v>
      </c>
      <c r="AG40" s="3"/>
      <c r="AH40" s="3"/>
      <c r="AI40" s="62" t="s">
        <v>31</v>
      </c>
      <c r="AJ40" s="62" t="s">
        <v>31</v>
      </c>
      <c r="AK40" s="3"/>
      <c r="AL40" s="3"/>
      <c r="AM40" s="62" t="s">
        <v>31</v>
      </c>
      <c r="AN40" s="62" t="s">
        <v>31</v>
      </c>
    </row>
    <row r="41" spans="1:40" s="65" customFormat="1" ht="38.25" x14ac:dyDescent="0.2">
      <c r="A41" s="5" t="s">
        <v>30</v>
      </c>
      <c r="B41" s="61" t="s">
        <v>132</v>
      </c>
      <c r="C41" s="62" t="s">
        <v>31</v>
      </c>
      <c r="D41" s="63" t="s">
        <v>31</v>
      </c>
      <c r="E41" s="33">
        <f t="shared" si="0"/>
        <v>971873</v>
      </c>
      <c r="F41" s="25">
        <f t="shared" si="1"/>
        <v>13</v>
      </c>
      <c r="G41" s="2">
        <v>954655</v>
      </c>
      <c r="H41" s="5"/>
      <c r="I41" s="64" t="s">
        <v>31</v>
      </c>
      <c r="J41" s="62" t="s">
        <v>31</v>
      </c>
      <c r="K41" s="2"/>
      <c r="L41" s="2"/>
      <c r="M41" s="62" t="s">
        <v>31</v>
      </c>
      <c r="N41" s="62" t="s">
        <v>31</v>
      </c>
      <c r="O41" s="2">
        <v>17218</v>
      </c>
      <c r="P41" s="2">
        <v>13</v>
      </c>
      <c r="Q41" s="62" t="s">
        <v>31</v>
      </c>
      <c r="R41" s="62" t="s">
        <v>31</v>
      </c>
      <c r="S41" s="2">
        <v>1048</v>
      </c>
      <c r="T41" s="2">
        <v>10</v>
      </c>
      <c r="U41" s="62" t="s">
        <v>31</v>
      </c>
      <c r="V41" s="62" t="s">
        <v>31</v>
      </c>
      <c r="W41" s="13">
        <f t="shared" si="2"/>
        <v>531353.4</v>
      </c>
      <c r="X41" s="16">
        <f t="shared" si="3"/>
        <v>10.8</v>
      </c>
      <c r="Y41" s="13">
        <v>516935.2</v>
      </c>
      <c r="Z41" s="14"/>
      <c r="AA41" s="62" t="s">
        <v>31</v>
      </c>
      <c r="AB41" s="62" t="s">
        <v>31</v>
      </c>
      <c r="AC41" s="13"/>
      <c r="AD41" s="13"/>
      <c r="AE41" s="62" t="s">
        <v>31</v>
      </c>
      <c r="AF41" s="62" t="s">
        <v>31</v>
      </c>
      <c r="AG41" s="3">
        <v>14418.2</v>
      </c>
      <c r="AH41" s="3">
        <v>10.8</v>
      </c>
      <c r="AI41" s="62" t="s">
        <v>31</v>
      </c>
      <c r="AJ41" s="62" t="s">
        <v>31</v>
      </c>
      <c r="AK41" s="3">
        <v>1030</v>
      </c>
      <c r="AL41" s="3">
        <v>9.4</v>
      </c>
      <c r="AM41" s="62" t="s">
        <v>31</v>
      </c>
      <c r="AN41" s="62" t="s">
        <v>31</v>
      </c>
    </row>
    <row r="42" spans="1:40" s="65" customFormat="1" ht="25.5" x14ac:dyDescent="0.2">
      <c r="A42" s="5" t="s">
        <v>129</v>
      </c>
      <c r="B42" s="26" t="s">
        <v>133</v>
      </c>
      <c r="C42" s="62" t="s">
        <v>31</v>
      </c>
      <c r="D42" s="63" t="s">
        <v>31</v>
      </c>
      <c r="E42" s="33">
        <f t="shared" si="0"/>
        <v>402575</v>
      </c>
      <c r="F42" s="25">
        <f t="shared" si="1"/>
        <v>132</v>
      </c>
      <c r="G42" s="2">
        <v>401781</v>
      </c>
      <c r="H42" s="5"/>
      <c r="I42" s="64" t="s">
        <v>31</v>
      </c>
      <c r="J42" s="62" t="s">
        <v>31</v>
      </c>
      <c r="K42" s="2"/>
      <c r="L42" s="2"/>
      <c r="M42" s="62" t="s">
        <v>31</v>
      </c>
      <c r="N42" s="62" t="s">
        <v>31</v>
      </c>
      <c r="O42" s="2">
        <v>794</v>
      </c>
      <c r="P42" s="2">
        <v>132</v>
      </c>
      <c r="Q42" s="62" t="s">
        <v>31</v>
      </c>
      <c r="R42" s="62" t="s">
        <v>31</v>
      </c>
      <c r="S42" s="2">
        <v>297</v>
      </c>
      <c r="T42" s="2">
        <v>59</v>
      </c>
      <c r="U42" s="62" t="s">
        <v>31</v>
      </c>
      <c r="V42" s="62" t="s">
        <v>31</v>
      </c>
      <c r="W42" s="13">
        <f t="shared" si="2"/>
        <v>321733.98</v>
      </c>
      <c r="X42" s="16">
        <f t="shared" si="3"/>
        <v>100.2</v>
      </c>
      <c r="Y42" s="13">
        <v>321227.78000000003</v>
      </c>
      <c r="Z42" s="14"/>
      <c r="AA42" s="62" t="s">
        <v>31</v>
      </c>
      <c r="AB42" s="62" t="s">
        <v>31</v>
      </c>
      <c r="AC42" s="13"/>
      <c r="AD42" s="13"/>
      <c r="AE42" s="62" t="s">
        <v>31</v>
      </c>
      <c r="AF42" s="62" t="s">
        <v>31</v>
      </c>
      <c r="AG42" s="3">
        <v>506.2</v>
      </c>
      <c r="AH42" s="3">
        <v>100.2</v>
      </c>
      <c r="AI42" s="62" t="s">
        <v>31</v>
      </c>
      <c r="AJ42" s="62" t="s">
        <v>31</v>
      </c>
      <c r="AK42" s="3">
        <v>113</v>
      </c>
      <c r="AL42" s="3">
        <v>38.700000000000003</v>
      </c>
      <c r="AM42" s="62" t="s">
        <v>31</v>
      </c>
      <c r="AN42" s="62" t="s">
        <v>31</v>
      </c>
    </row>
    <row r="43" spans="1:40" s="65" customFormat="1" ht="38.25" x14ac:dyDescent="0.2">
      <c r="A43" s="71" t="s">
        <v>131</v>
      </c>
      <c r="B43" s="72" t="s">
        <v>184</v>
      </c>
      <c r="C43" s="15" t="s">
        <v>31</v>
      </c>
      <c r="D43" s="63" t="s">
        <v>31</v>
      </c>
      <c r="E43" s="33">
        <f t="shared" si="0"/>
        <v>11339</v>
      </c>
      <c r="F43" s="25">
        <f t="shared" si="1"/>
        <v>0</v>
      </c>
      <c r="G43" s="2">
        <v>11339</v>
      </c>
      <c r="H43" s="5"/>
      <c r="I43" s="64" t="s">
        <v>31</v>
      </c>
      <c r="J43" s="62" t="s">
        <v>31</v>
      </c>
      <c r="K43" s="5"/>
      <c r="L43" s="5"/>
      <c r="M43" s="62" t="s">
        <v>31</v>
      </c>
      <c r="N43" s="62" t="s">
        <v>31</v>
      </c>
      <c r="O43" s="2"/>
      <c r="P43" s="2"/>
      <c r="Q43" s="62" t="s">
        <v>31</v>
      </c>
      <c r="R43" s="62" t="s">
        <v>31</v>
      </c>
      <c r="S43" s="2"/>
      <c r="T43" s="2"/>
      <c r="U43" s="62" t="s">
        <v>31</v>
      </c>
      <c r="V43" s="62" t="s">
        <v>31</v>
      </c>
      <c r="W43" s="13">
        <f t="shared" si="2"/>
        <v>12765.66</v>
      </c>
      <c r="X43" s="16">
        <f t="shared" si="3"/>
        <v>0</v>
      </c>
      <c r="Y43" s="73">
        <v>12765.66</v>
      </c>
      <c r="Z43" s="14"/>
      <c r="AA43" s="62" t="s">
        <v>31</v>
      </c>
      <c r="AB43" s="62" t="s">
        <v>31</v>
      </c>
      <c r="AC43" s="13"/>
      <c r="AD43" s="5"/>
      <c r="AE43" s="62" t="s">
        <v>31</v>
      </c>
      <c r="AF43" s="62" t="s">
        <v>31</v>
      </c>
      <c r="AG43" s="5"/>
      <c r="AH43" s="3"/>
      <c r="AI43" s="62" t="s">
        <v>31</v>
      </c>
      <c r="AJ43" s="62" t="s">
        <v>31</v>
      </c>
      <c r="AK43" s="3"/>
      <c r="AL43" s="3"/>
      <c r="AM43" s="62" t="s">
        <v>31</v>
      </c>
      <c r="AN43" s="62" t="s">
        <v>31</v>
      </c>
    </row>
    <row r="44" spans="1:40" s="65" customFormat="1" ht="12.75" x14ac:dyDescent="0.2">
      <c r="A44" s="5" t="s">
        <v>71</v>
      </c>
      <c r="B44" s="74" t="s">
        <v>185</v>
      </c>
      <c r="C44" s="62"/>
      <c r="D44" s="63"/>
      <c r="E44" s="27"/>
      <c r="F44" s="25"/>
      <c r="G44" s="2"/>
      <c r="H44" s="5"/>
      <c r="I44" s="64"/>
      <c r="J44" s="62"/>
      <c r="K44" s="5"/>
      <c r="L44" s="5"/>
      <c r="M44" s="62"/>
      <c r="N44" s="62"/>
      <c r="O44" s="2"/>
      <c r="P44" s="2"/>
      <c r="Q44" s="62"/>
      <c r="R44" s="62"/>
      <c r="S44" s="2"/>
      <c r="T44" s="2"/>
      <c r="U44" s="62"/>
      <c r="V44" s="62"/>
      <c r="W44" s="13"/>
      <c r="X44" s="75"/>
      <c r="Y44" s="73"/>
      <c r="Z44" s="14"/>
      <c r="AA44" s="62"/>
      <c r="AB44" s="62"/>
      <c r="AC44" s="13"/>
      <c r="AD44" s="5"/>
      <c r="AE44" s="62"/>
      <c r="AF44" s="62"/>
      <c r="AG44" s="5"/>
      <c r="AH44" s="3"/>
      <c r="AI44" s="62"/>
      <c r="AJ44" s="62"/>
      <c r="AK44" s="3"/>
      <c r="AL44" s="3"/>
      <c r="AM44" s="62"/>
      <c r="AN44" s="62"/>
    </row>
    <row r="45" spans="1:40" s="65" customFormat="1" ht="126" x14ac:dyDescent="0.2">
      <c r="A45" s="20" t="s">
        <v>2</v>
      </c>
      <c r="B45" s="90" t="s">
        <v>134</v>
      </c>
      <c r="C45" s="62" t="s">
        <v>31</v>
      </c>
      <c r="D45" s="63" t="s">
        <v>31</v>
      </c>
      <c r="E45" s="34">
        <f>G45+O45</f>
        <v>79206</v>
      </c>
      <c r="F45" s="25">
        <f>H45+P45</f>
        <v>511</v>
      </c>
      <c r="G45" s="18">
        <f>SUM(G46:G76)-550</f>
        <v>78367</v>
      </c>
      <c r="H45" s="20">
        <f>H56+H61</f>
        <v>472</v>
      </c>
      <c r="I45" s="64" t="s">
        <v>31</v>
      </c>
      <c r="J45" s="62" t="s">
        <v>31</v>
      </c>
      <c r="K45" s="5"/>
      <c r="L45" s="5"/>
      <c r="M45" s="62" t="s">
        <v>31</v>
      </c>
      <c r="N45" s="62" t="s">
        <v>31</v>
      </c>
      <c r="O45" s="18">
        <f>SUM(O46:O76)</f>
        <v>839</v>
      </c>
      <c r="P45" s="18">
        <f t="shared" ref="P45:AF45" si="4">SUM(P46:P76)</f>
        <v>39</v>
      </c>
      <c r="Q45" s="20">
        <f t="shared" si="4"/>
        <v>0</v>
      </c>
      <c r="R45" s="20">
        <f t="shared" si="4"/>
        <v>0</v>
      </c>
      <c r="S45" s="20">
        <f t="shared" si="4"/>
        <v>0</v>
      </c>
      <c r="T45" s="20">
        <f t="shared" si="4"/>
        <v>0</v>
      </c>
      <c r="U45" s="20">
        <f t="shared" si="4"/>
        <v>0</v>
      </c>
      <c r="V45" s="20">
        <f t="shared" si="4"/>
        <v>0</v>
      </c>
      <c r="W45" s="21">
        <f>SUM(W46:W76)-W53</f>
        <v>2468523.9900000002</v>
      </c>
      <c r="X45" s="35">
        <f>SUM(X46:X76)-X53</f>
        <v>12108.4</v>
      </c>
      <c r="Y45" s="35">
        <f>SUM(Y46:Y76)-Y53</f>
        <v>2338223.9500000002</v>
      </c>
      <c r="Z45" s="36">
        <f t="shared" si="4"/>
        <v>10470.6</v>
      </c>
      <c r="AA45" s="20">
        <f t="shared" si="4"/>
        <v>0</v>
      </c>
      <c r="AB45" s="20">
        <f t="shared" si="4"/>
        <v>0</v>
      </c>
      <c r="AC45" s="20">
        <f t="shared" si="4"/>
        <v>0</v>
      </c>
      <c r="AD45" s="20">
        <f t="shared" si="4"/>
        <v>0</v>
      </c>
      <c r="AE45" s="20">
        <f t="shared" si="4"/>
        <v>0</v>
      </c>
      <c r="AF45" s="20">
        <f t="shared" si="4"/>
        <v>0</v>
      </c>
      <c r="AG45" s="21">
        <f>SUM(AG46:AG76)</f>
        <v>130300.04</v>
      </c>
      <c r="AH45" s="31">
        <f>SUM(AH46:AH76)</f>
        <v>1637.8</v>
      </c>
      <c r="AI45" s="19" t="s">
        <v>31</v>
      </c>
      <c r="AJ45" s="19" t="s">
        <v>31</v>
      </c>
      <c r="AK45" s="20"/>
      <c r="AL45" s="20"/>
      <c r="AM45" s="19" t="s">
        <v>31</v>
      </c>
      <c r="AN45" s="19" t="s">
        <v>31</v>
      </c>
    </row>
    <row r="46" spans="1:40" s="65" customFormat="1" ht="25.5" x14ac:dyDescent="0.2">
      <c r="A46" s="5" t="s">
        <v>4</v>
      </c>
      <c r="B46" s="61" t="s">
        <v>43</v>
      </c>
      <c r="C46" s="62" t="s">
        <v>31</v>
      </c>
      <c r="D46" s="63" t="s">
        <v>31</v>
      </c>
      <c r="E46" s="37">
        <f>G46+O46</f>
        <v>7412</v>
      </c>
      <c r="F46" s="25">
        <f>H46+P46</f>
        <v>0</v>
      </c>
      <c r="G46" s="2">
        <v>7332</v>
      </c>
      <c r="H46" s="5"/>
      <c r="I46" s="64" t="s">
        <v>31</v>
      </c>
      <c r="J46" s="62" t="s">
        <v>31</v>
      </c>
      <c r="K46" s="5"/>
      <c r="L46" s="5"/>
      <c r="M46" s="62" t="s">
        <v>31</v>
      </c>
      <c r="N46" s="62" t="s">
        <v>31</v>
      </c>
      <c r="O46" s="62">
        <v>80</v>
      </c>
      <c r="P46" s="6"/>
      <c r="Q46" s="62" t="s">
        <v>31</v>
      </c>
      <c r="R46" s="62" t="s">
        <v>31</v>
      </c>
      <c r="S46" s="5"/>
      <c r="T46" s="5"/>
      <c r="U46" s="62" t="s">
        <v>31</v>
      </c>
      <c r="V46" s="62" t="s">
        <v>31</v>
      </c>
      <c r="W46" s="13">
        <f>Y46+AG46</f>
        <v>159585.25</v>
      </c>
      <c r="X46" s="16">
        <f>Z46+AH46</f>
        <v>0</v>
      </c>
      <c r="Y46" s="38">
        <v>144587.81</v>
      </c>
      <c r="Z46" s="14"/>
      <c r="AA46" s="62" t="s">
        <v>31</v>
      </c>
      <c r="AB46" s="62" t="s">
        <v>31</v>
      </c>
      <c r="AC46" s="5"/>
      <c r="AD46" s="5"/>
      <c r="AE46" s="62" t="s">
        <v>31</v>
      </c>
      <c r="AF46" s="62" t="s">
        <v>31</v>
      </c>
      <c r="AG46" s="39">
        <v>14997.44</v>
      </c>
      <c r="AH46" s="22">
        <v>0</v>
      </c>
      <c r="AI46" s="62" t="s">
        <v>31</v>
      </c>
      <c r="AJ46" s="62" t="s">
        <v>31</v>
      </c>
      <c r="AK46" s="5"/>
      <c r="AL46" s="5"/>
      <c r="AM46" s="62" t="s">
        <v>31</v>
      </c>
      <c r="AN46" s="62" t="s">
        <v>31</v>
      </c>
    </row>
    <row r="47" spans="1:40" s="65" customFormat="1" ht="25.5" x14ac:dyDescent="0.2">
      <c r="A47" s="5" t="s">
        <v>5</v>
      </c>
      <c r="B47" s="61" t="s">
        <v>44</v>
      </c>
      <c r="C47" s="62" t="s">
        <v>31</v>
      </c>
      <c r="D47" s="63" t="s">
        <v>31</v>
      </c>
      <c r="E47" s="37">
        <f t="shared" ref="E47:E76" si="5">G47+O47</f>
        <v>559</v>
      </c>
      <c r="F47" s="25">
        <f t="shared" ref="F47:F76" si="6">H47+P47</f>
        <v>0</v>
      </c>
      <c r="G47" s="2">
        <v>559</v>
      </c>
      <c r="H47" s="5"/>
      <c r="I47" s="64" t="s">
        <v>31</v>
      </c>
      <c r="J47" s="62" t="s">
        <v>31</v>
      </c>
      <c r="K47" s="5"/>
      <c r="L47" s="5"/>
      <c r="M47" s="62" t="s">
        <v>31</v>
      </c>
      <c r="N47" s="62" t="s">
        <v>31</v>
      </c>
      <c r="O47" s="62"/>
      <c r="P47" s="6"/>
      <c r="Q47" s="62" t="s">
        <v>31</v>
      </c>
      <c r="R47" s="62" t="s">
        <v>31</v>
      </c>
      <c r="S47" s="5"/>
      <c r="T47" s="5"/>
      <c r="U47" s="62" t="s">
        <v>31</v>
      </c>
      <c r="V47" s="62" t="s">
        <v>31</v>
      </c>
      <c r="W47" s="13">
        <f t="shared" ref="W47:W76" si="7">Y47+AG47</f>
        <v>13043.73</v>
      </c>
      <c r="X47" s="16">
        <f t="shared" ref="X47:X76" si="8">Z47+AH47</f>
        <v>0</v>
      </c>
      <c r="Y47" s="38">
        <v>13043.73</v>
      </c>
      <c r="Z47" s="14"/>
      <c r="AA47" s="62" t="s">
        <v>31</v>
      </c>
      <c r="AB47" s="62" t="s">
        <v>31</v>
      </c>
      <c r="AC47" s="5"/>
      <c r="AD47" s="5"/>
      <c r="AE47" s="62" t="s">
        <v>31</v>
      </c>
      <c r="AF47" s="62" t="s">
        <v>31</v>
      </c>
      <c r="AG47" s="23"/>
      <c r="AH47" s="22">
        <v>0</v>
      </c>
      <c r="AI47" s="62" t="s">
        <v>31</v>
      </c>
      <c r="AJ47" s="62" t="s">
        <v>31</v>
      </c>
      <c r="AK47" s="5"/>
      <c r="AL47" s="5"/>
      <c r="AM47" s="62" t="s">
        <v>31</v>
      </c>
      <c r="AN47" s="62" t="s">
        <v>31</v>
      </c>
    </row>
    <row r="48" spans="1:40" s="65" customFormat="1" ht="12.75" x14ac:dyDescent="0.2">
      <c r="A48" s="5" t="s">
        <v>6</v>
      </c>
      <c r="B48" s="61" t="s">
        <v>135</v>
      </c>
      <c r="C48" s="62" t="s">
        <v>31</v>
      </c>
      <c r="D48" s="63" t="s">
        <v>31</v>
      </c>
      <c r="E48" s="37">
        <f t="shared" si="5"/>
        <v>1403</v>
      </c>
      <c r="F48" s="25">
        <f t="shared" si="6"/>
        <v>0</v>
      </c>
      <c r="G48" s="2">
        <v>1401</v>
      </c>
      <c r="H48" s="5"/>
      <c r="I48" s="64" t="s">
        <v>31</v>
      </c>
      <c r="J48" s="62" t="s">
        <v>31</v>
      </c>
      <c r="K48" s="5"/>
      <c r="L48" s="5"/>
      <c r="M48" s="62" t="s">
        <v>31</v>
      </c>
      <c r="N48" s="62" t="s">
        <v>31</v>
      </c>
      <c r="O48" s="62">
        <v>2</v>
      </c>
      <c r="P48" s="6">
        <v>0</v>
      </c>
      <c r="Q48" s="62" t="s">
        <v>31</v>
      </c>
      <c r="R48" s="62" t="s">
        <v>31</v>
      </c>
      <c r="S48" s="5"/>
      <c r="T48" s="5"/>
      <c r="U48" s="62" t="s">
        <v>31</v>
      </c>
      <c r="V48" s="62" t="s">
        <v>31</v>
      </c>
      <c r="W48" s="13">
        <f t="shared" si="7"/>
        <v>15900</v>
      </c>
      <c r="X48" s="16">
        <f t="shared" si="8"/>
        <v>22.8</v>
      </c>
      <c r="Y48" s="38">
        <v>15749.7</v>
      </c>
      <c r="Z48" s="14"/>
      <c r="AA48" s="62" t="s">
        <v>31</v>
      </c>
      <c r="AB48" s="62" t="s">
        <v>31</v>
      </c>
      <c r="AC48" s="5"/>
      <c r="AD48" s="5"/>
      <c r="AE48" s="62" t="s">
        <v>31</v>
      </c>
      <c r="AF48" s="62" t="s">
        <v>31</v>
      </c>
      <c r="AG48" s="23">
        <v>150.30000000000001</v>
      </c>
      <c r="AH48" s="22">
        <v>22.8</v>
      </c>
      <c r="AI48" s="62" t="s">
        <v>31</v>
      </c>
      <c r="AJ48" s="62" t="s">
        <v>31</v>
      </c>
      <c r="AK48" s="5"/>
      <c r="AL48" s="5"/>
      <c r="AM48" s="62" t="s">
        <v>31</v>
      </c>
      <c r="AN48" s="62" t="s">
        <v>31</v>
      </c>
    </row>
    <row r="49" spans="1:40" s="65" customFormat="1" ht="12.75" x14ac:dyDescent="0.2">
      <c r="A49" s="5" t="s">
        <v>7</v>
      </c>
      <c r="B49" s="61" t="s">
        <v>137</v>
      </c>
      <c r="C49" s="62" t="s">
        <v>31</v>
      </c>
      <c r="D49" s="63" t="s">
        <v>31</v>
      </c>
      <c r="E49" s="37">
        <f t="shared" si="5"/>
        <v>80</v>
      </c>
      <c r="F49" s="25">
        <f t="shared" si="6"/>
        <v>0</v>
      </c>
      <c r="G49" s="2">
        <v>80</v>
      </c>
      <c r="H49" s="5"/>
      <c r="I49" s="64" t="s">
        <v>31</v>
      </c>
      <c r="J49" s="62" t="s">
        <v>31</v>
      </c>
      <c r="K49" s="5"/>
      <c r="L49" s="5"/>
      <c r="M49" s="62" t="s">
        <v>31</v>
      </c>
      <c r="N49" s="62" t="s">
        <v>31</v>
      </c>
      <c r="O49" s="62">
        <v>0</v>
      </c>
      <c r="P49" s="6"/>
      <c r="Q49" s="62" t="s">
        <v>31</v>
      </c>
      <c r="R49" s="62" t="s">
        <v>31</v>
      </c>
      <c r="S49" s="5"/>
      <c r="T49" s="5"/>
      <c r="U49" s="62" t="s">
        <v>31</v>
      </c>
      <c r="V49" s="62" t="s">
        <v>31</v>
      </c>
      <c r="W49" s="13">
        <f t="shared" si="7"/>
        <v>1042</v>
      </c>
      <c r="X49" s="16">
        <f t="shared" si="8"/>
        <v>0</v>
      </c>
      <c r="Y49" s="38">
        <v>1042</v>
      </c>
      <c r="Z49" s="14"/>
      <c r="AA49" s="62" t="s">
        <v>31</v>
      </c>
      <c r="AB49" s="62" t="s">
        <v>31</v>
      </c>
      <c r="AC49" s="5"/>
      <c r="AD49" s="5"/>
      <c r="AE49" s="62" t="s">
        <v>31</v>
      </c>
      <c r="AF49" s="62" t="s">
        <v>31</v>
      </c>
      <c r="AG49" s="22">
        <v>0</v>
      </c>
      <c r="AH49" s="22">
        <v>0</v>
      </c>
      <c r="AI49" s="62" t="s">
        <v>31</v>
      </c>
      <c r="AJ49" s="62" t="s">
        <v>31</v>
      </c>
      <c r="AK49" s="5"/>
      <c r="AL49" s="5"/>
      <c r="AM49" s="62" t="s">
        <v>31</v>
      </c>
      <c r="AN49" s="62" t="s">
        <v>31</v>
      </c>
    </row>
    <row r="50" spans="1:40" s="65" customFormat="1" ht="12.75" x14ac:dyDescent="0.2">
      <c r="A50" s="5" t="s">
        <v>8</v>
      </c>
      <c r="B50" s="61" t="s">
        <v>139</v>
      </c>
      <c r="C50" s="62" t="s">
        <v>31</v>
      </c>
      <c r="D50" s="63" t="s">
        <v>31</v>
      </c>
      <c r="E50" s="37">
        <f t="shared" si="5"/>
        <v>0</v>
      </c>
      <c r="F50" s="25">
        <f t="shared" si="6"/>
        <v>0</v>
      </c>
      <c r="G50" s="2"/>
      <c r="H50" s="5"/>
      <c r="I50" s="64" t="s">
        <v>31</v>
      </c>
      <c r="J50" s="62" t="s">
        <v>31</v>
      </c>
      <c r="K50" s="5"/>
      <c r="L50" s="5"/>
      <c r="M50" s="62" t="s">
        <v>31</v>
      </c>
      <c r="N50" s="62" t="s">
        <v>31</v>
      </c>
      <c r="O50" s="62">
        <v>0</v>
      </c>
      <c r="P50" s="6"/>
      <c r="Q50" s="62" t="s">
        <v>31</v>
      </c>
      <c r="R50" s="62" t="s">
        <v>31</v>
      </c>
      <c r="S50" s="5"/>
      <c r="T50" s="5"/>
      <c r="U50" s="62" t="s">
        <v>31</v>
      </c>
      <c r="V50" s="62" t="s">
        <v>31</v>
      </c>
      <c r="W50" s="13">
        <f t="shared" si="7"/>
        <v>0</v>
      </c>
      <c r="X50" s="16">
        <f t="shared" si="8"/>
        <v>0</v>
      </c>
      <c r="Y50" s="38"/>
      <c r="Z50" s="14"/>
      <c r="AA50" s="62" t="s">
        <v>31</v>
      </c>
      <c r="AB50" s="62" t="s">
        <v>31</v>
      </c>
      <c r="AC50" s="5"/>
      <c r="AD50" s="5"/>
      <c r="AE50" s="62" t="s">
        <v>31</v>
      </c>
      <c r="AF50" s="62" t="s">
        <v>31</v>
      </c>
      <c r="AG50" s="22">
        <v>0</v>
      </c>
      <c r="AH50" s="22">
        <v>0</v>
      </c>
      <c r="AI50" s="62" t="s">
        <v>31</v>
      </c>
      <c r="AJ50" s="62" t="s">
        <v>31</v>
      </c>
      <c r="AK50" s="5"/>
      <c r="AL50" s="5"/>
      <c r="AM50" s="62" t="s">
        <v>31</v>
      </c>
      <c r="AN50" s="62" t="s">
        <v>31</v>
      </c>
    </row>
    <row r="51" spans="1:40" s="65" customFormat="1" ht="38.25" x14ac:dyDescent="0.2">
      <c r="A51" s="5" t="s">
        <v>28</v>
      </c>
      <c r="B51" s="61" t="s">
        <v>140</v>
      </c>
      <c r="C51" s="62" t="s">
        <v>31</v>
      </c>
      <c r="D51" s="63" t="s">
        <v>31</v>
      </c>
      <c r="E51" s="37">
        <f t="shared" si="5"/>
        <v>1213</v>
      </c>
      <c r="F51" s="25">
        <f t="shared" si="6"/>
        <v>1</v>
      </c>
      <c r="G51" s="2">
        <v>1210</v>
      </c>
      <c r="H51" s="5"/>
      <c r="I51" s="64" t="s">
        <v>31</v>
      </c>
      <c r="J51" s="62" t="s">
        <v>31</v>
      </c>
      <c r="K51" s="5"/>
      <c r="L51" s="5"/>
      <c r="M51" s="62" t="s">
        <v>31</v>
      </c>
      <c r="N51" s="62" t="s">
        <v>31</v>
      </c>
      <c r="O51" s="62">
        <v>3</v>
      </c>
      <c r="P51" s="6">
        <v>1</v>
      </c>
      <c r="Q51" s="62" t="s">
        <v>31</v>
      </c>
      <c r="R51" s="62" t="s">
        <v>31</v>
      </c>
      <c r="S51" s="5"/>
      <c r="T51" s="5"/>
      <c r="U51" s="62" t="s">
        <v>31</v>
      </c>
      <c r="V51" s="62" t="s">
        <v>31</v>
      </c>
      <c r="W51" s="13">
        <f t="shared" si="7"/>
        <v>18290</v>
      </c>
      <c r="X51" s="16">
        <f t="shared" si="8"/>
        <v>0</v>
      </c>
      <c r="Y51" s="38">
        <v>17627.5</v>
      </c>
      <c r="Z51" s="14"/>
      <c r="AA51" s="62" t="s">
        <v>31</v>
      </c>
      <c r="AB51" s="62" t="s">
        <v>31</v>
      </c>
      <c r="AC51" s="5"/>
      <c r="AD51" s="5"/>
      <c r="AE51" s="62" t="s">
        <v>31</v>
      </c>
      <c r="AF51" s="62" t="s">
        <v>31</v>
      </c>
      <c r="AG51" s="23">
        <v>662.5</v>
      </c>
      <c r="AH51" s="22">
        <v>0</v>
      </c>
      <c r="AI51" s="62" t="s">
        <v>31</v>
      </c>
      <c r="AJ51" s="62" t="s">
        <v>31</v>
      </c>
      <c r="AK51" s="5"/>
      <c r="AL51" s="5"/>
      <c r="AM51" s="62" t="s">
        <v>31</v>
      </c>
      <c r="AN51" s="62" t="s">
        <v>31</v>
      </c>
    </row>
    <row r="52" spans="1:40" s="65" customFormat="1" ht="25.5" x14ac:dyDescent="0.2">
      <c r="A52" s="5" t="s">
        <v>136</v>
      </c>
      <c r="B52" s="61" t="s">
        <v>141</v>
      </c>
      <c r="C52" s="62" t="s">
        <v>31</v>
      </c>
      <c r="D52" s="63" t="s">
        <v>31</v>
      </c>
      <c r="E52" s="37">
        <f t="shared" si="5"/>
        <v>1292</v>
      </c>
      <c r="F52" s="25">
        <f t="shared" si="6"/>
        <v>1</v>
      </c>
      <c r="G52" s="2">
        <v>1290</v>
      </c>
      <c r="H52" s="5"/>
      <c r="I52" s="64" t="s">
        <v>31</v>
      </c>
      <c r="J52" s="62" t="s">
        <v>31</v>
      </c>
      <c r="K52" s="5"/>
      <c r="L52" s="5"/>
      <c r="M52" s="62" t="s">
        <v>31</v>
      </c>
      <c r="N52" s="62" t="s">
        <v>31</v>
      </c>
      <c r="O52" s="62">
        <v>2</v>
      </c>
      <c r="P52" s="6">
        <v>1</v>
      </c>
      <c r="Q52" s="62" t="s">
        <v>31</v>
      </c>
      <c r="R52" s="62" t="s">
        <v>31</v>
      </c>
      <c r="S52" s="5"/>
      <c r="T52" s="5"/>
      <c r="U52" s="62" t="s">
        <v>31</v>
      </c>
      <c r="V52" s="62" t="s">
        <v>31</v>
      </c>
      <c r="W52" s="13">
        <f t="shared" si="7"/>
        <v>125897.76</v>
      </c>
      <c r="X52" s="16">
        <f t="shared" si="8"/>
        <v>37.5</v>
      </c>
      <c r="Y52" s="38">
        <v>125645.46</v>
      </c>
      <c r="Z52" s="14"/>
      <c r="AA52" s="62" t="s">
        <v>31</v>
      </c>
      <c r="AB52" s="62" t="s">
        <v>31</v>
      </c>
      <c r="AC52" s="5"/>
      <c r="AD52" s="5"/>
      <c r="AE52" s="62" t="s">
        <v>31</v>
      </c>
      <c r="AF52" s="62" t="s">
        <v>31</v>
      </c>
      <c r="AG52" s="23">
        <v>252.3</v>
      </c>
      <c r="AH52" s="22">
        <v>37.5</v>
      </c>
      <c r="AI52" s="62" t="s">
        <v>31</v>
      </c>
      <c r="AJ52" s="62" t="s">
        <v>31</v>
      </c>
      <c r="AK52" s="5"/>
      <c r="AL52" s="5"/>
      <c r="AM52" s="62" t="s">
        <v>31</v>
      </c>
      <c r="AN52" s="62" t="s">
        <v>31</v>
      </c>
    </row>
    <row r="53" spans="1:40" s="65" customFormat="1" ht="12.75" x14ac:dyDescent="0.2">
      <c r="A53" s="5" t="s">
        <v>138</v>
      </c>
      <c r="B53" s="61" t="s">
        <v>142</v>
      </c>
      <c r="C53" s="62" t="s">
        <v>31</v>
      </c>
      <c r="D53" s="63" t="s">
        <v>31</v>
      </c>
      <c r="E53" s="37">
        <f t="shared" si="5"/>
        <v>550</v>
      </c>
      <c r="F53" s="25">
        <f t="shared" si="6"/>
        <v>0</v>
      </c>
      <c r="G53" s="2">
        <v>550</v>
      </c>
      <c r="H53" s="5"/>
      <c r="I53" s="64" t="s">
        <v>31</v>
      </c>
      <c r="J53" s="62" t="s">
        <v>31</v>
      </c>
      <c r="K53" s="5"/>
      <c r="L53" s="5"/>
      <c r="M53" s="62" t="s">
        <v>31</v>
      </c>
      <c r="N53" s="62" t="s">
        <v>31</v>
      </c>
      <c r="O53" s="62">
        <v>0</v>
      </c>
      <c r="P53" s="6"/>
      <c r="Q53" s="62" t="s">
        <v>31</v>
      </c>
      <c r="R53" s="62" t="s">
        <v>31</v>
      </c>
      <c r="S53" s="5"/>
      <c r="T53" s="5"/>
      <c r="U53" s="62" t="s">
        <v>31</v>
      </c>
      <c r="V53" s="62" t="s">
        <v>31</v>
      </c>
      <c r="W53" s="13">
        <f t="shared" si="7"/>
        <v>78491.100000000006</v>
      </c>
      <c r="X53" s="16">
        <f t="shared" si="8"/>
        <v>0</v>
      </c>
      <c r="Y53" s="38">
        <v>78491.100000000006</v>
      </c>
      <c r="Z53" s="14"/>
      <c r="AA53" s="62" t="s">
        <v>31</v>
      </c>
      <c r="AB53" s="62" t="s">
        <v>31</v>
      </c>
      <c r="AC53" s="5"/>
      <c r="AD53" s="5"/>
      <c r="AE53" s="62" t="s">
        <v>31</v>
      </c>
      <c r="AF53" s="62" t="s">
        <v>31</v>
      </c>
      <c r="AG53" s="22">
        <v>0</v>
      </c>
      <c r="AH53" s="22">
        <v>0</v>
      </c>
      <c r="AI53" s="62" t="s">
        <v>31</v>
      </c>
      <c r="AJ53" s="62" t="s">
        <v>31</v>
      </c>
      <c r="AK53" s="5"/>
      <c r="AL53" s="5"/>
      <c r="AM53" s="62" t="s">
        <v>31</v>
      </c>
      <c r="AN53" s="62" t="s">
        <v>31</v>
      </c>
    </row>
    <row r="54" spans="1:40" s="65" customFormat="1" ht="12.75" x14ac:dyDescent="0.2">
      <c r="A54" s="5" t="s">
        <v>10</v>
      </c>
      <c r="B54" s="61" t="s">
        <v>143</v>
      </c>
      <c r="C54" s="62" t="s">
        <v>31</v>
      </c>
      <c r="D54" s="63" t="s">
        <v>31</v>
      </c>
      <c r="E54" s="37">
        <f t="shared" si="5"/>
        <v>5313</v>
      </c>
      <c r="F54" s="25">
        <f t="shared" si="6"/>
        <v>0</v>
      </c>
      <c r="G54" s="2">
        <v>5308</v>
      </c>
      <c r="H54" s="5"/>
      <c r="I54" s="64" t="s">
        <v>31</v>
      </c>
      <c r="J54" s="62" t="s">
        <v>31</v>
      </c>
      <c r="K54" s="5"/>
      <c r="L54" s="5"/>
      <c r="M54" s="62" t="s">
        <v>31</v>
      </c>
      <c r="N54" s="62" t="s">
        <v>31</v>
      </c>
      <c r="O54" s="62">
        <v>5</v>
      </c>
      <c r="P54" s="6"/>
      <c r="Q54" s="62" t="s">
        <v>31</v>
      </c>
      <c r="R54" s="62" t="s">
        <v>31</v>
      </c>
      <c r="S54" s="5"/>
      <c r="T54" s="5"/>
      <c r="U54" s="62" t="s">
        <v>31</v>
      </c>
      <c r="V54" s="62" t="s">
        <v>31</v>
      </c>
      <c r="W54" s="13">
        <f t="shared" si="7"/>
        <v>65681</v>
      </c>
      <c r="X54" s="16">
        <f t="shared" si="8"/>
        <v>0</v>
      </c>
      <c r="Y54" s="38">
        <v>63628.7</v>
      </c>
      <c r="Z54" s="14"/>
      <c r="AA54" s="62" t="s">
        <v>31</v>
      </c>
      <c r="AB54" s="62" t="s">
        <v>31</v>
      </c>
      <c r="AC54" s="5"/>
      <c r="AD54" s="5"/>
      <c r="AE54" s="62" t="s">
        <v>31</v>
      </c>
      <c r="AF54" s="62" t="s">
        <v>31</v>
      </c>
      <c r="AG54" s="22">
        <v>2052.3000000000002</v>
      </c>
      <c r="AH54" s="22">
        <v>0</v>
      </c>
      <c r="AI54" s="62" t="s">
        <v>31</v>
      </c>
      <c r="AJ54" s="62" t="s">
        <v>31</v>
      </c>
      <c r="AK54" s="5"/>
      <c r="AL54" s="5"/>
      <c r="AM54" s="62" t="s">
        <v>31</v>
      </c>
      <c r="AN54" s="62" t="s">
        <v>31</v>
      </c>
    </row>
    <row r="55" spans="1:40" s="65" customFormat="1" ht="12.75" x14ac:dyDescent="0.2">
      <c r="A55" s="5" t="s">
        <v>11</v>
      </c>
      <c r="B55" s="61" t="s">
        <v>144</v>
      </c>
      <c r="C55" s="62" t="s">
        <v>31</v>
      </c>
      <c r="D55" s="63" t="s">
        <v>31</v>
      </c>
      <c r="E55" s="37">
        <f t="shared" si="5"/>
        <v>0</v>
      </c>
      <c r="F55" s="25">
        <f t="shared" si="6"/>
        <v>0</v>
      </c>
      <c r="G55" s="2"/>
      <c r="H55" s="5"/>
      <c r="I55" s="64" t="s">
        <v>31</v>
      </c>
      <c r="J55" s="62" t="s">
        <v>31</v>
      </c>
      <c r="K55" s="5"/>
      <c r="L55" s="5"/>
      <c r="M55" s="62" t="s">
        <v>31</v>
      </c>
      <c r="N55" s="62" t="s">
        <v>31</v>
      </c>
      <c r="O55" s="62">
        <v>0</v>
      </c>
      <c r="P55" s="6"/>
      <c r="Q55" s="62" t="s">
        <v>31</v>
      </c>
      <c r="R55" s="62" t="s">
        <v>31</v>
      </c>
      <c r="S55" s="5"/>
      <c r="T55" s="5"/>
      <c r="U55" s="62" t="s">
        <v>31</v>
      </c>
      <c r="V55" s="62" t="s">
        <v>31</v>
      </c>
      <c r="W55" s="13">
        <f t="shared" si="7"/>
        <v>0</v>
      </c>
      <c r="X55" s="16">
        <f t="shared" si="8"/>
        <v>0</v>
      </c>
      <c r="Y55" s="38"/>
      <c r="Z55" s="14"/>
      <c r="AA55" s="62" t="s">
        <v>31</v>
      </c>
      <c r="AB55" s="62" t="s">
        <v>31</v>
      </c>
      <c r="AC55" s="5"/>
      <c r="AD55" s="5"/>
      <c r="AE55" s="62" t="s">
        <v>31</v>
      </c>
      <c r="AF55" s="62" t="s">
        <v>31</v>
      </c>
      <c r="AG55" s="22">
        <v>0</v>
      </c>
      <c r="AH55" s="22">
        <v>0</v>
      </c>
      <c r="AI55" s="62" t="s">
        <v>31</v>
      </c>
      <c r="AJ55" s="62" t="s">
        <v>31</v>
      </c>
      <c r="AK55" s="5"/>
      <c r="AL55" s="5"/>
      <c r="AM55" s="62" t="s">
        <v>31</v>
      </c>
      <c r="AN55" s="62" t="s">
        <v>31</v>
      </c>
    </row>
    <row r="56" spans="1:40" s="67" customFormat="1" ht="25.5" x14ac:dyDescent="0.2">
      <c r="A56" s="5" t="s">
        <v>12</v>
      </c>
      <c r="B56" s="61" t="s">
        <v>145</v>
      </c>
      <c r="C56" s="62" t="s">
        <v>31</v>
      </c>
      <c r="D56" s="63" t="s">
        <v>31</v>
      </c>
      <c r="E56" s="37">
        <f t="shared" si="5"/>
        <v>1896</v>
      </c>
      <c r="F56" s="25">
        <f t="shared" si="6"/>
        <v>281</v>
      </c>
      <c r="G56" s="2">
        <v>1887</v>
      </c>
      <c r="H56" s="5">
        <v>280</v>
      </c>
      <c r="I56" s="64" t="s">
        <v>31</v>
      </c>
      <c r="J56" s="62" t="s">
        <v>31</v>
      </c>
      <c r="K56" s="5"/>
      <c r="L56" s="5"/>
      <c r="M56" s="62" t="s">
        <v>31</v>
      </c>
      <c r="N56" s="62" t="s">
        <v>31</v>
      </c>
      <c r="O56" s="62">
        <v>9</v>
      </c>
      <c r="P56" s="6">
        <v>1</v>
      </c>
      <c r="Q56" s="62" t="s">
        <v>31</v>
      </c>
      <c r="R56" s="62" t="s">
        <v>31</v>
      </c>
      <c r="S56" s="5"/>
      <c r="T56" s="5"/>
      <c r="U56" s="62" t="s">
        <v>31</v>
      </c>
      <c r="V56" s="62" t="s">
        <v>31</v>
      </c>
      <c r="W56" s="13">
        <f t="shared" si="7"/>
        <v>48216.38</v>
      </c>
      <c r="X56" s="16">
        <f t="shared" si="8"/>
        <v>10482.6</v>
      </c>
      <c r="Y56" s="38">
        <v>47987.5</v>
      </c>
      <c r="Z56" s="14">
        <v>10470.6</v>
      </c>
      <c r="AA56" s="62" t="s">
        <v>31</v>
      </c>
      <c r="AB56" s="62" t="s">
        <v>31</v>
      </c>
      <c r="AC56" s="5"/>
      <c r="AD56" s="5"/>
      <c r="AE56" s="62" t="s">
        <v>31</v>
      </c>
      <c r="AF56" s="62" t="s">
        <v>31</v>
      </c>
      <c r="AG56" s="39">
        <v>228.88</v>
      </c>
      <c r="AH56" s="22">
        <v>12</v>
      </c>
      <c r="AI56" s="62" t="s">
        <v>31</v>
      </c>
      <c r="AJ56" s="62" t="s">
        <v>31</v>
      </c>
      <c r="AK56" s="5"/>
      <c r="AL56" s="5"/>
      <c r="AM56" s="62" t="s">
        <v>31</v>
      </c>
      <c r="AN56" s="62" t="s">
        <v>31</v>
      </c>
    </row>
    <row r="57" spans="1:40" s="67" customFormat="1" ht="12.75" x14ac:dyDescent="0.2">
      <c r="A57" s="5" t="s">
        <v>13</v>
      </c>
      <c r="B57" s="61" t="s">
        <v>146</v>
      </c>
      <c r="C57" s="62" t="s">
        <v>31</v>
      </c>
      <c r="D57" s="63" t="s">
        <v>31</v>
      </c>
      <c r="E57" s="37">
        <f t="shared" si="5"/>
        <v>11508</v>
      </c>
      <c r="F57" s="25">
        <f t="shared" si="6"/>
        <v>2</v>
      </c>
      <c r="G57" s="2">
        <v>11499</v>
      </c>
      <c r="H57" s="5"/>
      <c r="I57" s="64" t="s">
        <v>31</v>
      </c>
      <c r="J57" s="62" t="s">
        <v>31</v>
      </c>
      <c r="K57" s="5"/>
      <c r="L57" s="5"/>
      <c r="M57" s="62" t="s">
        <v>31</v>
      </c>
      <c r="N57" s="62" t="s">
        <v>31</v>
      </c>
      <c r="O57" s="62">
        <v>9</v>
      </c>
      <c r="P57" s="6">
        <v>2</v>
      </c>
      <c r="Q57" s="62" t="s">
        <v>31</v>
      </c>
      <c r="R57" s="62" t="s">
        <v>31</v>
      </c>
      <c r="S57" s="5"/>
      <c r="T57" s="5"/>
      <c r="U57" s="62" t="s">
        <v>31</v>
      </c>
      <c r="V57" s="62" t="s">
        <v>31</v>
      </c>
      <c r="W57" s="13">
        <f t="shared" si="7"/>
        <v>148851.48000000001</v>
      </c>
      <c r="X57" s="16">
        <f t="shared" si="8"/>
        <v>34.1</v>
      </c>
      <c r="Y57" s="38">
        <v>145595.18</v>
      </c>
      <c r="Z57" s="14"/>
      <c r="AA57" s="62" t="s">
        <v>31</v>
      </c>
      <c r="AB57" s="62" t="s">
        <v>31</v>
      </c>
      <c r="AC57" s="5"/>
      <c r="AD57" s="5"/>
      <c r="AE57" s="62" t="s">
        <v>31</v>
      </c>
      <c r="AF57" s="62" t="s">
        <v>31</v>
      </c>
      <c r="AG57" s="23">
        <v>3256.3</v>
      </c>
      <c r="AH57" s="22">
        <v>34.1</v>
      </c>
      <c r="AI57" s="62" t="s">
        <v>31</v>
      </c>
      <c r="AJ57" s="62" t="s">
        <v>31</v>
      </c>
      <c r="AK57" s="5"/>
      <c r="AL57" s="5"/>
      <c r="AM57" s="62" t="s">
        <v>31</v>
      </c>
      <c r="AN57" s="62" t="s">
        <v>31</v>
      </c>
    </row>
    <row r="58" spans="1:40" s="67" customFormat="1" ht="12.75" x14ac:dyDescent="0.2">
      <c r="A58" s="5" t="s">
        <v>14</v>
      </c>
      <c r="B58" s="61" t="s">
        <v>147</v>
      </c>
      <c r="C58" s="62" t="s">
        <v>31</v>
      </c>
      <c r="D58" s="63" t="s">
        <v>31</v>
      </c>
      <c r="E58" s="37">
        <f t="shared" si="5"/>
        <v>0</v>
      </c>
      <c r="F58" s="25">
        <f t="shared" si="6"/>
        <v>0</v>
      </c>
      <c r="G58" s="2"/>
      <c r="H58" s="5"/>
      <c r="I58" s="64" t="s">
        <v>31</v>
      </c>
      <c r="J58" s="62" t="s">
        <v>31</v>
      </c>
      <c r="K58" s="5"/>
      <c r="L58" s="5"/>
      <c r="M58" s="62" t="s">
        <v>31</v>
      </c>
      <c r="N58" s="62" t="s">
        <v>31</v>
      </c>
      <c r="O58" s="62"/>
      <c r="P58" s="6"/>
      <c r="Q58" s="62" t="s">
        <v>31</v>
      </c>
      <c r="R58" s="62" t="s">
        <v>31</v>
      </c>
      <c r="S58" s="5"/>
      <c r="T58" s="5"/>
      <c r="U58" s="62" t="s">
        <v>31</v>
      </c>
      <c r="V58" s="62" t="s">
        <v>31</v>
      </c>
      <c r="W58" s="13">
        <f t="shared" si="7"/>
        <v>0</v>
      </c>
      <c r="X58" s="16">
        <f t="shared" si="8"/>
        <v>0</v>
      </c>
      <c r="Y58" s="38"/>
      <c r="Z58" s="14"/>
      <c r="AA58" s="62" t="s">
        <v>31</v>
      </c>
      <c r="AB58" s="62" t="s">
        <v>31</v>
      </c>
      <c r="AC58" s="5"/>
      <c r="AD58" s="5"/>
      <c r="AE58" s="62" t="s">
        <v>31</v>
      </c>
      <c r="AF58" s="62" t="s">
        <v>31</v>
      </c>
      <c r="AG58" s="23"/>
      <c r="AH58" s="22">
        <v>0</v>
      </c>
      <c r="AI58" s="62" t="s">
        <v>31</v>
      </c>
      <c r="AJ58" s="62" t="s">
        <v>31</v>
      </c>
      <c r="AK58" s="5"/>
      <c r="AL58" s="5"/>
      <c r="AM58" s="62" t="s">
        <v>31</v>
      </c>
      <c r="AN58" s="62" t="s">
        <v>31</v>
      </c>
    </row>
    <row r="59" spans="1:40" s="67" customFormat="1" ht="12.75" x14ac:dyDescent="0.2">
      <c r="A59" s="5" t="s">
        <v>15</v>
      </c>
      <c r="B59" s="61" t="s">
        <v>148</v>
      </c>
      <c r="C59" s="62" t="s">
        <v>31</v>
      </c>
      <c r="D59" s="63" t="s">
        <v>31</v>
      </c>
      <c r="E59" s="37">
        <f t="shared" si="5"/>
        <v>0</v>
      </c>
      <c r="F59" s="25">
        <f t="shared" si="6"/>
        <v>0</v>
      </c>
      <c r="G59" s="2"/>
      <c r="H59" s="5"/>
      <c r="I59" s="64" t="s">
        <v>31</v>
      </c>
      <c r="J59" s="62" t="s">
        <v>31</v>
      </c>
      <c r="K59" s="5"/>
      <c r="L59" s="5"/>
      <c r="M59" s="62" t="s">
        <v>31</v>
      </c>
      <c r="N59" s="62" t="s">
        <v>31</v>
      </c>
      <c r="O59" s="62">
        <v>0</v>
      </c>
      <c r="P59" s="6"/>
      <c r="Q59" s="62" t="s">
        <v>31</v>
      </c>
      <c r="R59" s="62" t="s">
        <v>31</v>
      </c>
      <c r="S59" s="5"/>
      <c r="T59" s="5"/>
      <c r="U59" s="62" t="s">
        <v>31</v>
      </c>
      <c r="V59" s="62" t="s">
        <v>31</v>
      </c>
      <c r="W59" s="13">
        <f t="shared" si="7"/>
        <v>0</v>
      </c>
      <c r="X59" s="16">
        <f t="shared" si="8"/>
        <v>0</v>
      </c>
      <c r="Y59" s="38"/>
      <c r="Z59" s="14"/>
      <c r="AA59" s="62" t="s">
        <v>31</v>
      </c>
      <c r="AB59" s="62" t="s">
        <v>31</v>
      </c>
      <c r="AC59" s="5"/>
      <c r="AD59" s="5"/>
      <c r="AE59" s="62" t="s">
        <v>31</v>
      </c>
      <c r="AF59" s="62" t="s">
        <v>31</v>
      </c>
      <c r="AG59" s="22">
        <v>0</v>
      </c>
      <c r="AH59" s="22">
        <v>0</v>
      </c>
      <c r="AI59" s="62" t="s">
        <v>31</v>
      </c>
      <c r="AJ59" s="62" t="s">
        <v>31</v>
      </c>
      <c r="AK59" s="5"/>
      <c r="AL59" s="5"/>
      <c r="AM59" s="62" t="s">
        <v>31</v>
      </c>
      <c r="AN59" s="62" t="s">
        <v>31</v>
      </c>
    </row>
    <row r="60" spans="1:40" s="67" customFormat="1" ht="12.75" x14ac:dyDescent="0.2">
      <c r="A60" s="5" t="s">
        <v>16</v>
      </c>
      <c r="B60" s="61" t="s">
        <v>149</v>
      </c>
      <c r="C60" s="62" t="s">
        <v>31</v>
      </c>
      <c r="D60" s="63" t="s">
        <v>31</v>
      </c>
      <c r="E60" s="37">
        <f t="shared" si="5"/>
        <v>4982</v>
      </c>
      <c r="F60" s="25">
        <f t="shared" si="6"/>
        <v>0</v>
      </c>
      <c r="G60" s="2">
        <v>4972</v>
      </c>
      <c r="H60" s="5"/>
      <c r="I60" s="64" t="s">
        <v>31</v>
      </c>
      <c r="J60" s="62" t="s">
        <v>31</v>
      </c>
      <c r="K60" s="5"/>
      <c r="L60" s="5"/>
      <c r="M60" s="62" t="s">
        <v>31</v>
      </c>
      <c r="N60" s="62" t="s">
        <v>31</v>
      </c>
      <c r="O60" s="62">
        <v>10</v>
      </c>
      <c r="P60" s="6"/>
      <c r="Q60" s="62" t="s">
        <v>31</v>
      </c>
      <c r="R60" s="62" t="s">
        <v>31</v>
      </c>
      <c r="S60" s="5"/>
      <c r="T60" s="5"/>
      <c r="U60" s="62" t="s">
        <v>31</v>
      </c>
      <c r="V60" s="62" t="s">
        <v>31</v>
      </c>
      <c r="W60" s="13">
        <f t="shared" si="7"/>
        <v>476066.29</v>
      </c>
      <c r="X60" s="16">
        <f t="shared" si="8"/>
        <v>0</v>
      </c>
      <c r="Y60" s="38">
        <v>473815.99</v>
      </c>
      <c r="Z60" s="14"/>
      <c r="AA60" s="62" t="s">
        <v>31</v>
      </c>
      <c r="AB60" s="62" t="s">
        <v>31</v>
      </c>
      <c r="AC60" s="5"/>
      <c r="AD60" s="5"/>
      <c r="AE60" s="62" t="s">
        <v>31</v>
      </c>
      <c r="AF60" s="62" t="s">
        <v>31</v>
      </c>
      <c r="AG60" s="23">
        <v>2250.3000000000002</v>
      </c>
      <c r="AH60" s="22">
        <v>0</v>
      </c>
      <c r="AI60" s="62" t="s">
        <v>31</v>
      </c>
      <c r="AJ60" s="62" t="s">
        <v>31</v>
      </c>
      <c r="AK60" s="5"/>
      <c r="AL60" s="5"/>
      <c r="AM60" s="62" t="s">
        <v>31</v>
      </c>
      <c r="AN60" s="62" t="s">
        <v>31</v>
      </c>
    </row>
    <row r="61" spans="1:40" s="67" customFormat="1" ht="38.25" x14ac:dyDescent="0.2">
      <c r="A61" s="5" t="s">
        <v>17</v>
      </c>
      <c r="B61" s="61" t="s">
        <v>150</v>
      </c>
      <c r="C61" s="62" t="s">
        <v>31</v>
      </c>
      <c r="D61" s="63" t="s">
        <v>31</v>
      </c>
      <c r="E61" s="37">
        <f t="shared" si="5"/>
        <v>10843</v>
      </c>
      <c r="F61" s="25">
        <f t="shared" si="6"/>
        <v>198</v>
      </c>
      <c r="G61" s="2">
        <v>10534</v>
      </c>
      <c r="H61" s="5">
        <v>192</v>
      </c>
      <c r="I61" s="64" t="s">
        <v>31</v>
      </c>
      <c r="J61" s="62" t="s">
        <v>31</v>
      </c>
      <c r="K61" s="5"/>
      <c r="L61" s="5"/>
      <c r="M61" s="62" t="s">
        <v>31</v>
      </c>
      <c r="N61" s="62" t="s">
        <v>31</v>
      </c>
      <c r="O61" s="62">
        <v>309</v>
      </c>
      <c r="P61" s="6">
        <v>6</v>
      </c>
      <c r="Q61" s="62" t="s">
        <v>31</v>
      </c>
      <c r="R61" s="62" t="s">
        <v>31</v>
      </c>
      <c r="S61" s="5"/>
      <c r="T61" s="5"/>
      <c r="U61" s="62" t="s">
        <v>31</v>
      </c>
      <c r="V61" s="62" t="s">
        <v>31</v>
      </c>
      <c r="W61" s="13">
        <f t="shared" si="7"/>
        <v>845998.82</v>
      </c>
      <c r="X61" s="16">
        <f t="shared" si="8"/>
        <v>447.6</v>
      </c>
      <c r="Y61" s="38">
        <v>814156</v>
      </c>
      <c r="Z61" s="14"/>
      <c r="AA61" s="62" t="s">
        <v>31</v>
      </c>
      <c r="AB61" s="62" t="s">
        <v>31</v>
      </c>
      <c r="AC61" s="5"/>
      <c r="AD61" s="5"/>
      <c r="AE61" s="62" t="s">
        <v>31</v>
      </c>
      <c r="AF61" s="62" t="s">
        <v>31</v>
      </c>
      <c r="AG61" s="39">
        <v>31842.82</v>
      </c>
      <c r="AH61" s="22">
        <v>447.6</v>
      </c>
      <c r="AI61" s="62" t="s">
        <v>31</v>
      </c>
      <c r="AJ61" s="62" t="s">
        <v>31</v>
      </c>
      <c r="AK61" s="5"/>
      <c r="AL61" s="5"/>
      <c r="AM61" s="62" t="s">
        <v>31</v>
      </c>
      <c r="AN61" s="62" t="s">
        <v>31</v>
      </c>
    </row>
    <row r="62" spans="1:40" s="65" customFormat="1" ht="12.75" x14ac:dyDescent="0.2">
      <c r="A62" s="5" t="s">
        <v>18</v>
      </c>
      <c r="B62" s="61" t="s">
        <v>151</v>
      </c>
      <c r="C62" s="62" t="s">
        <v>31</v>
      </c>
      <c r="D62" s="63" t="s">
        <v>31</v>
      </c>
      <c r="E62" s="37">
        <f t="shared" si="5"/>
        <v>1406</v>
      </c>
      <c r="F62" s="25">
        <f t="shared" si="6"/>
        <v>4</v>
      </c>
      <c r="G62" s="2">
        <v>1397</v>
      </c>
      <c r="H62" s="5"/>
      <c r="I62" s="64" t="s">
        <v>31</v>
      </c>
      <c r="J62" s="62" t="s">
        <v>31</v>
      </c>
      <c r="K62" s="5"/>
      <c r="L62" s="5"/>
      <c r="M62" s="62" t="s">
        <v>31</v>
      </c>
      <c r="N62" s="62" t="s">
        <v>31</v>
      </c>
      <c r="O62" s="62">
        <v>9</v>
      </c>
      <c r="P62" s="6">
        <v>4</v>
      </c>
      <c r="Q62" s="62" t="s">
        <v>31</v>
      </c>
      <c r="R62" s="62" t="s">
        <v>31</v>
      </c>
      <c r="S62" s="5"/>
      <c r="T62" s="5"/>
      <c r="U62" s="62" t="s">
        <v>31</v>
      </c>
      <c r="V62" s="62" t="s">
        <v>31</v>
      </c>
      <c r="W62" s="13">
        <f t="shared" si="7"/>
        <v>13227.99</v>
      </c>
      <c r="X62" s="16">
        <f t="shared" si="8"/>
        <v>21.9</v>
      </c>
      <c r="Y62" s="38">
        <v>10554.99</v>
      </c>
      <c r="Z62" s="14"/>
      <c r="AA62" s="62" t="s">
        <v>31</v>
      </c>
      <c r="AB62" s="62" t="s">
        <v>31</v>
      </c>
      <c r="AC62" s="5"/>
      <c r="AD62" s="5"/>
      <c r="AE62" s="62" t="s">
        <v>31</v>
      </c>
      <c r="AF62" s="62" t="s">
        <v>31</v>
      </c>
      <c r="AG62" s="23">
        <v>2673</v>
      </c>
      <c r="AH62" s="22">
        <v>21.9</v>
      </c>
      <c r="AI62" s="62" t="s">
        <v>31</v>
      </c>
      <c r="AJ62" s="62" t="s">
        <v>31</v>
      </c>
      <c r="AK62" s="5"/>
      <c r="AL62" s="5"/>
      <c r="AM62" s="62" t="s">
        <v>31</v>
      </c>
      <c r="AN62" s="62" t="s">
        <v>31</v>
      </c>
    </row>
    <row r="63" spans="1:40" s="65" customFormat="1" ht="12.75" x14ac:dyDescent="0.2">
      <c r="A63" s="5" t="s">
        <v>19</v>
      </c>
      <c r="B63" s="61" t="s">
        <v>152</v>
      </c>
      <c r="C63" s="62" t="s">
        <v>31</v>
      </c>
      <c r="D63" s="63" t="s">
        <v>31</v>
      </c>
      <c r="E63" s="37">
        <f t="shared" si="5"/>
        <v>3380</v>
      </c>
      <c r="F63" s="25">
        <f t="shared" si="6"/>
        <v>0</v>
      </c>
      <c r="G63" s="2">
        <v>3122</v>
      </c>
      <c r="H63" s="5"/>
      <c r="I63" s="64" t="s">
        <v>31</v>
      </c>
      <c r="J63" s="62" t="s">
        <v>31</v>
      </c>
      <c r="K63" s="5"/>
      <c r="L63" s="5"/>
      <c r="M63" s="62" t="s">
        <v>31</v>
      </c>
      <c r="N63" s="62" t="s">
        <v>31</v>
      </c>
      <c r="O63" s="62">
        <v>258</v>
      </c>
      <c r="P63" s="6">
        <v>0</v>
      </c>
      <c r="Q63" s="62" t="s">
        <v>31</v>
      </c>
      <c r="R63" s="62" t="s">
        <v>31</v>
      </c>
      <c r="S63" s="5"/>
      <c r="T63" s="5"/>
      <c r="U63" s="62" t="s">
        <v>31</v>
      </c>
      <c r="V63" s="62" t="s">
        <v>31</v>
      </c>
      <c r="W63" s="13">
        <f t="shared" si="7"/>
        <v>219085.19</v>
      </c>
      <c r="X63" s="16">
        <f t="shared" si="8"/>
        <v>0</v>
      </c>
      <c r="Y63" s="38">
        <v>175335.19</v>
      </c>
      <c r="Z63" s="14"/>
      <c r="AA63" s="62" t="s">
        <v>31</v>
      </c>
      <c r="AB63" s="62" t="s">
        <v>31</v>
      </c>
      <c r="AC63" s="5"/>
      <c r="AD63" s="5"/>
      <c r="AE63" s="62" t="s">
        <v>31</v>
      </c>
      <c r="AF63" s="62" t="s">
        <v>31</v>
      </c>
      <c r="AG63" s="23">
        <v>43750</v>
      </c>
      <c r="AH63" s="22"/>
      <c r="AI63" s="62" t="s">
        <v>31</v>
      </c>
      <c r="AJ63" s="62" t="s">
        <v>31</v>
      </c>
      <c r="AK63" s="5"/>
      <c r="AL63" s="5"/>
      <c r="AM63" s="62" t="s">
        <v>31</v>
      </c>
      <c r="AN63" s="62" t="s">
        <v>31</v>
      </c>
    </row>
    <row r="64" spans="1:40" s="65" customFormat="1" ht="12.75" x14ac:dyDescent="0.2">
      <c r="A64" s="5" t="s">
        <v>20</v>
      </c>
      <c r="B64" s="61" t="s">
        <v>153</v>
      </c>
      <c r="C64" s="62" t="s">
        <v>31</v>
      </c>
      <c r="D64" s="63" t="s">
        <v>31</v>
      </c>
      <c r="E64" s="37">
        <f t="shared" si="5"/>
        <v>2298</v>
      </c>
      <c r="F64" s="25">
        <f t="shared" si="6"/>
        <v>20</v>
      </c>
      <c r="G64" s="2">
        <v>2278</v>
      </c>
      <c r="H64" s="5"/>
      <c r="I64" s="64" t="s">
        <v>31</v>
      </c>
      <c r="J64" s="62" t="s">
        <v>31</v>
      </c>
      <c r="K64" s="5"/>
      <c r="L64" s="5"/>
      <c r="M64" s="62" t="s">
        <v>31</v>
      </c>
      <c r="N64" s="62" t="s">
        <v>31</v>
      </c>
      <c r="O64" s="62">
        <v>20</v>
      </c>
      <c r="P64" s="17">
        <v>20</v>
      </c>
      <c r="Q64" s="62" t="s">
        <v>31</v>
      </c>
      <c r="R64" s="62" t="s">
        <v>31</v>
      </c>
      <c r="S64" s="5"/>
      <c r="T64" s="5"/>
      <c r="U64" s="62" t="s">
        <v>31</v>
      </c>
      <c r="V64" s="62" t="s">
        <v>31</v>
      </c>
      <c r="W64" s="13">
        <f t="shared" si="7"/>
        <v>15514.4</v>
      </c>
      <c r="X64" s="16">
        <f t="shared" si="8"/>
        <v>1005.2</v>
      </c>
      <c r="Y64" s="38">
        <v>13472.1</v>
      </c>
      <c r="Z64" s="14"/>
      <c r="AA64" s="62" t="s">
        <v>31</v>
      </c>
      <c r="AB64" s="62" t="s">
        <v>31</v>
      </c>
      <c r="AC64" s="5"/>
      <c r="AD64" s="5"/>
      <c r="AE64" s="62" t="s">
        <v>31</v>
      </c>
      <c r="AF64" s="62" t="s">
        <v>31</v>
      </c>
      <c r="AG64" s="23">
        <v>2042.3</v>
      </c>
      <c r="AH64" s="23">
        <v>1005.2</v>
      </c>
      <c r="AI64" s="62" t="s">
        <v>31</v>
      </c>
      <c r="AJ64" s="62" t="s">
        <v>31</v>
      </c>
      <c r="AK64" s="5"/>
      <c r="AL64" s="5"/>
      <c r="AM64" s="62" t="s">
        <v>31</v>
      </c>
      <c r="AN64" s="62" t="s">
        <v>31</v>
      </c>
    </row>
    <row r="65" spans="1:40" s="65" customFormat="1" ht="12.75" x14ac:dyDescent="0.2">
      <c r="A65" s="5" t="s">
        <v>21</v>
      </c>
      <c r="B65" s="61" t="s">
        <v>154</v>
      </c>
      <c r="C65" s="62" t="s">
        <v>31</v>
      </c>
      <c r="D65" s="63" t="s">
        <v>31</v>
      </c>
      <c r="E65" s="37">
        <f t="shared" si="5"/>
        <v>193</v>
      </c>
      <c r="F65" s="25">
        <f t="shared" si="6"/>
        <v>0</v>
      </c>
      <c r="G65" s="2">
        <v>191</v>
      </c>
      <c r="H65" s="5"/>
      <c r="I65" s="64" t="s">
        <v>31</v>
      </c>
      <c r="J65" s="62" t="s">
        <v>31</v>
      </c>
      <c r="K65" s="5"/>
      <c r="L65" s="5"/>
      <c r="M65" s="62" t="s">
        <v>31</v>
      </c>
      <c r="N65" s="62" t="s">
        <v>31</v>
      </c>
      <c r="O65" s="62">
        <v>2</v>
      </c>
      <c r="P65" s="6"/>
      <c r="Q65" s="62" t="s">
        <v>31</v>
      </c>
      <c r="R65" s="62" t="s">
        <v>31</v>
      </c>
      <c r="S65" s="5"/>
      <c r="T65" s="5"/>
      <c r="U65" s="62" t="s">
        <v>31</v>
      </c>
      <c r="V65" s="62" t="s">
        <v>31</v>
      </c>
      <c r="W65" s="13">
        <f t="shared" si="7"/>
        <v>302.3</v>
      </c>
      <c r="X65" s="16">
        <f t="shared" si="8"/>
        <v>0</v>
      </c>
      <c r="Y65" s="38"/>
      <c r="Z65" s="14"/>
      <c r="AA65" s="62" t="s">
        <v>31</v>
      </c>
      <c r="AB65" s="62" t="s">
        <v>31</v>
      </c>
      <c r="AC65" s="5"/>
      <c r="AD65" s="5"/>
      <c r="AE65" s="62" t="s">
        <v>31</v>
      </c>
      <c r="AF65" s="62" t="s">
        <v>31</v>
      </c>
      <c r="AG65" s="23">
        <v>302.3</v>
      </c>
      <c r="AH65" s="22">
        <v>0</v>
      </c>
      <c r="AI65" s="62" t="s">
        <v>31</v>
      </c>
      <c r="AJ65" s="62" t="s">
        <v>31</v>
      </c>
      <c r="AK65" s="5"/>
      <c r="AL65" s="5"/>
      <c r="AM65" s="62" t="s">
        <v>31</v>
      </c>
      <c r="AN65" s="62" t="s">
        <v>31</v>
      </c>
    </row>
    <row r="66" spans="1:40" s="65" customFormat="1" ht="12.75" x14ac:dyDescent="0.2">
      <c r="A66" s="5" t="s">
        <v>22</v>
      </c>
      <c r="B66" s="61" t="s">
        <v>155</v>
      </c>
      <c r="C66" s="62" t="s">
        <v>31</v>
      </c>
      <c r="D66" s="63" t="s">
        <v>31</v>
      </c>
      <c r="E66" s="37">
        <f t="shared" si="5"/>
        <v>228</v>
      </c>
      <c r="F66" s="25">
        <f t="shared" si="6"/>
        <v>0</v>
      </c>
      <c r="G66" s="2">
        <v>227</v>
      </c>
      <c r="H66" s="5"/>
      <c r="I66" s="64" t="s">
        <v>31</v>
      </c>
      <c r="J66" s="62" t="s">
        <v>31</v>
      </c>
      <c r="K66" s="5"/>
      <c r="L66" s="5"/>
      <c r="M66" s="62" t="s">
        <v>31</v>
      </c>
      <c r="N66" s="62" t="s">
        <v>31</v>
      </c>
      <c r="O66" s="62">
        <v>1</v>
      </c>
      <c r="P66" s="6"/>
      <c r="Q66" s="62" t="s">
        <v>31</v>
      </c>
      <c r="R66" s="62" t="s">
        <v>31</v>
      </c>
      <c r="S66" s="5"/>
      <c r="T66" s="5"/>
      <c r="U66" s="62" t="s">
        <v>31</v>
      </c>
      <c r="V66" s="62" t="s">
        <v>31</v>
      </c>
      <c r="W66" s="13">
        <f t="shared" si="7"/>
        <v>4770.42</v>
      </c>
      <c r="X66" s="16">
        <f t="shared" si="8"/>
        <v>0</v>
      </c>
      <c r="Y66" s="38">
        <v>4770.42</v>
      </c>
      <c r="Z66" s="14"/>
      <c r="AA66" s="62" t="s">
        <v>31</v>
      </c>
      <c r="AB66" s="62" t="s">
        <v>31</v>
      </c>
      <c r="AC66" s="5"/>
      <c r="AD66" s="5"/>
      <c r="AE66" s="62" t="s">
        <v>31</v>
      </c>
      <c r="AF66" s="62" t="s">
        <v>31</v>
      </c>
      <c r="AG66" s="23">
        <v>0</v>
      </c>
      <c r="AH66" s="22">
        <v>0</v>
      </c>
      <c r="AI66" s="62" t="s">
        <v>31</v>
      </c>
      <c r="AJ66" s="62" t="s">
        <v>31</v>
      </c>
      <c r="AK66" s="5"/>
      <c r="AL66" s="5"/>
      <c r="AM66" s="62" t="s">
        <v>31</v>
      </c>
      <c r="AN66" s="62" t="s">
        <v>31</v>
      </c>
    </row>
    <row r="67" spans="1:40" s="65" customFormat="1" ht="51" x14ac:dyDescent="0.2">
      <c r="A67" s="5" t="s">
        <v>117</v>
      </c>
      <c r="B67" s="61" t="s">
        <v>156</v>
      </c>
      <c r="C67" s="62" t="s">
        <v>31</v>
      </c>
      <c r="D67" s="63" t="s">
        <v>31</v>
      </c>
      <c r="E67" s="37">
        <f t="shared" si="5"/>
        <v>0</v>
      </c>
      <c r="F67" s="25">
        <f t="shared" si="6"/>
        <v>0</v>
      </c>
      <c r="G67" s="2"/>
      <c r="H67" s="5"/>
      <c r="I67" s="64" t="s">
        <v>31</v>
      </c>
      <c r="J67" s="62" t="s">
        <v>31</v>
      </c>
      <c r="K67" s="5"/>
      <c r="L67" s="5"/>
      <c r="M67" s="62" t="s">
        <v>31</v>
      </c>
      <c r="N67" s="62" t="s">
        <v>31</v>
      </c>
      <c r="O67" s="62"/>
      <c r="P67" s="6"/>
      <c r="Q67" s="62" t="s">
        <v>31</v>
      </c>
      <c r="R67" s="62" t="s">
        <v>31</v>
      </c>
      <c r="S67" s="5"/>
      <c r="T67" s="5"/>
      <c r="U67" s="62" t="s">
        <v>31</v>
      </c>
      <c r="V67" s="62" t="s">
        <v>31</v>
      </c>
      <c r="W67" s="13">
        <f t="shared" si="7"/>
        <v>0</v>
      </c>
      <c r="X67" s="16">
        <f t="shared" si="8"/>
        <v>0</v>
      </c>
      <c r="Y67" s="38"/>
      <c r="Z67" s="14"/>
      <c r="AA67" s="62" t="s">
        <v>31</v>
      </c>
      <c r="AB67" s="62" t="s">
        <v>31</v>
      </c>
      <c r="AC67" s="5"/>
      <c r="AD67" s="5"/>
      <c r="AE67" s="62" t="s">
        <v>31</v>
      </c>
      <c r="AF67" s="62" t="s">
        <v>31</v>
      </c>
      <c r="AG67" s="23"/>
      <c r="AH67" s="22">
        <v>0</v>
      </c>
      <c r="AI67" s="62" t="s">
        <v>31</v>
      </c>
      <c r="AJ67" s="62" t="s">
        <v>31</v>
      </c>
      <c r="AK67" s="5"/>
      <c r="AL67" s="5"/>
      <c r="AM67" s="62" t="s">
        <v>31</v>
      </c>
      <c r="AN67" s="62" t="s">
        <v>31</v>
      </c>
    </row>
    <row r="68" spans="1:40" s="65" customFormat="1" ht="38.25" x14ac:dyDescent="0.2">
      <c r="A68" s="5" t="s">
        <v>23</v>
      </c>
      <c r="B68" s="61" t="s">
        <v>157</v>
      </c>
      <c r="C68" s="62" t="s">
        <v>31</v>
      </c>
      <c r="D68" s="63" t="s">
        <v>31</v>
      </c>
      <c r="E68" s="37">
        <f t="shared" si="5"/>
        <v>13</v>
      </c>
      <c r="F68" s="25">
        <f t="shared" si="6"/>
        <v>0</v>
      </c>
      <c r="G68" s="2">
        <v>9</v>
      </c>
      <c r="H68" s="5"/>
      <c r="I68" s="64" t="s">
        <v>31</v>
      </c>
      <c r="J68" s="62" t="s">
        <v>31</v>
      </c>
      <c r="K68" s="5"/>
      <c r="L68" s="5"/>
      <c r="M68" s="62" t="s">
        <v>31</v>
      </c>
      <c r="N68" s="62" t="s">
        <v>31</v>
      </c>
      <c r="O68" s="62">
        <v>4</v>
      </c>
      <c r="P68" s="6"/>
      <c r="Q68" s="62" t="s">
        <v>31</v>
      </c>
      <c r="R68" s="62" t="s">
        <v>31</v>
      </c>
      <c r="S68" s="5"/>
      <c r="T68" s="5"/>
      <c r="U68" s="62" t="s">
        <v>31</v>
      </c>
      <c r="V68" s="62" t="s">
        <v>31</v>
      </c>
      <c r="W68" s="13">
        <f t="shared" si="7"/>
        <v>480.2</v>
      </c>
      <c r="X68" s="16">
        <f t="shared" si="8"/>
        <v>0</v>
      </c>
      <c r="Y68" s="38"/>
      <c r="Z68" s="14"/>
      <c r="AA68" s="62" t="s">
        <v>31</v>
      </c>
      <c r="AB68" s="62" t="s">
        <v>31</v>
      </c>
      <c r="AC68" s="5"/>
      <c r="AD68" s="5"/>
      <c r="AE68" s="62" t="s">
        <v>31</v>
      </c>
      <c r="AF68" s="62" t="s">
        <v>31</v>
      </c>
      <c r="AG68" s="22">
        <v>480.2</v>
      </c>
      <c r="AH68" s="22">
        <v>0</v>
      </c>
      <c r="AI68" s="62" t="s">
        <v>31</v>
      </c>
      <c r="AJ68" s="62" t="s">
        <v>31</v>
      </c>
      <c r="AK68" s="5"/>
      <c r="AL68" s="5"/>
      <c r="AM68" s="62" t="s">
        <v>31</v>
      </c>
      <c r="AN68" s="62" t="s">
        <v>31</v>
      </c>
    </row>
    <row r="69" spans="1:40" s="65" customFormat="1" ht="12.75" x14ac:dyDescent="0.2">
      <c r="A69" s="67" t="s">
        <v>120</v>
      </c>
      <c r="B69" s="61" t="s">
        <v>158</v>
      </c>
      <c r="C69" s="62" t="s">
        <v>31</v>
      </c>
      <c r="D69" s="63" t="s">
        <v>31</v>
      </c>
      <c r="E69" s="37">
        <f t="shared" si="5"/>
        <v>18094</v>
      </c>
      <c r="F69" s="25">
        <f t="shared" si="6"/>
        <v>0</v>
      </c>
      <c r="G69" s="2">
        <v>18055</v>
      </c>
      <c r="H69" s="5"/>
      <c r="I69" s="64" t="s">
        <v>31</v>
      </c>
      <c r="J69" s="62" t="s">
        <v>31</v>
      </c>
      <c r="K69" s="5"/>
      <c r="L69" s="5"/>
      <c r="M69" s="62" t="s">
        <v>31</v>
      </c>
      <c r="N69" s="62" t="s">
        <v>31</v>
      </c>
      <c r="O69" s="62">
        <v>39</v>
      </c>
      <c r="P69" s="6"/>
      <c r="Q69" s="62" t="s">
        <v>31</v>
      </c>
      <c r="R69" s="62" t="s">
        <v>31</v>
      </c>
      <c r="S69" s="5"/>
      <c r="T69" s="5"/>
      <c r="U69" s="62" t="s">
        <v>31</v>
      </c>
      <c r="V69" s="62" t="s">
        <v>31</v>
      </c>
      <c r="W69" s="13">
        <f t="shared" si="7"/>
        <v>196886.46</v>
      </c>
      <c r="X69" s="16">
        <f t="shared" si="8"/>
        <v>0</v>
      </c>
      <c r="Y69" s="38">
        <v>189918.46</v>
      </c>
      <c r="Z69" s="14"/>
      <c r="AA69" s="62" t="s">
        <v>31</v>
      </c>
      <c r="AB69" s="62" t="s">
        <v>31</v>
      </c>
      <c r="AC69" s="5"/>
      <c r="AD69" s="5"/>
      <c r="AE69" s="62" t="s">
        <v>31</v>
      </c>
      <c r="AF69" s="62" t="s">
        <v>31</v>
      </c>
      <c r="AG69" s="23">
        <v>6968</v>
      </c>
      <c r="AH69" s="22">
        <v>0</v>
      </c>
      <c r="AI69" s="62" t="s">
        <v>31</v>
      </c>
      <c r="AJ69" s="62" t="s">
        <v>31</v>
      </c>
      <c r="AK69" s="5"/>
      <c r="AL69" s="5"/>
      <c r="AM69" s="62" t="s">
        <v>31</v>
      </c>
      <c r="AN69" s="62" t="s">
        <v>31</v>
      </c>
    </row>
    <row r="70" spans="1:40" s="65" customFormat="1" ht="12.75" x14ac:dyDescent="0.2">
      <c r="A70" s="5" t="s">
        <v>26</v>
      </c>
      <c r="B70" s="61" t="s">
        <v>159</v>
      </c>
      <c r="C70" s="62" t="s">
        <v>31</v>
      </c>
      <c r="D70" s="63" t="s">
        <v>31</v>
      </c>
      <c r="E70" s="37">
        <f t="shared" si="5"/>
        <v>0</v>
      </c>
      <c r="F70" s="25">
        <f t="shared" si="6"/>
        <v>0</v>
      </c>
      <c r="G70" s="2"/>
      <c r="H70" s="5"/>
      <c r="I70" s="64" t="s">
        <v>31</v>
      </c>
      <c r="J70" s="62" t="s">
        <v>31</v>
      </c>
      <c r="K70" s="5"/>
      <c r="L70" s="5"/>
      <c r="M70" s="62" t="s">
        <v>31</v>
      </c>
      <c r="N70" s="62" t="s">
        <v>31</v>
      </c>
      <c r="O70" s="62">
        <v>0</v>
      </c>
      <c r="P70" s="6"/>
      <c r="Q70" s="62" t="s">
        <v>31</v>
      </c>
      <c r="R70" s="62" t="s">
        <v>31</v>
      </c>
      <c r="S70" s="5"/>
      <c r="T70" s="5"/>
      <c r="U70" s="62" t="s">
        <v>31</v>
      </c>
      <c r="V70" s="62" t="s">
        <v>31</v>
      </c>
      <c r="W70" s="13">
        <f t="shared" si="7"/>
        <v>0</v>
      </c>
      <c r="X70" s="16">
        <f t="shared" si="8"/>
        <v>0</v>
      </c>
      <c r="Y70" s="38"/>
      <c r="Z70" s="14"/>
      <c r="AA70" s="62" t="s">
        <v>31</v>
      </c>
      <c r="AB70" s="62" t="s">
        <v>31</v>
      </c>
      <c r="AC70" s="5"/>
      <c r="AD70" s="5"/>
      <c r="AE70" s="62" t="s">
        <v>31</v>
      </c>
      <c r="AF70" s="62" t="s">
        <v>31</v>
      </c>
      <c r="AG70" s="22">
        <v>0</v>
      </c>
      <c r="AH70" s="22">
        <v>0</v>
      </c>
      <c r="AI70" s="62" t="s">
        <v>31</v>
      </c>
      <c r="AJ70" s="62" t="s">
        <v>31</v>
      </c>
      <c r="AK70" s="5"/>
      <c r="AL70" s="5"/>
      <c r="AM70" s="62" t="s">
        <v>31</v>
      </c>
      <c r="AN70" s="62" t="s">
        <v>31</v>
      </c>
    </row>
    <row r="71" spans="1:40" s="65" customFormat="1" ht="25.5" x14ac:dyDescent="0.2">
      <c r="A71" s="5" t="s">
        <v>24</v>
      </c>
      <c r="B71" s="61" t="s">
        <v>160</v>
      </c>
      <c r="C71" s="62" t="s">
        <v>31</v>
      </c>
      <c r="D71" s="63" t="s">
        <v>31</v>
      </c>
      <c r="E71" s="37">
        <f t="shared" si="5"/>
        <v>1006</v>
      </c>
      <c r="F71" s="25">
        <f t="shared" si="6"/>
        <v>3</v>
      </c>
      <c r="G71" s="2">
        <v>1001</v>
      </c>
      <c r="H71" s="5"/>
      <c r="I71" s="64" t="s">
        <v>31</v>
      </c>
      <c r="J71" s="62" t="s">
        <v>31</v>
      </c>
      <c r="K71" s="5"/>
      <c r="L71" s="5"/>
      <c r="M71" s="62" t="s">
        <v>31</v>
      </c>
      <c r="N71" s="62" t="s">
        <v>31</v>
      </c>
      <c r="O71" s="62">
        <v>5</v>
      </c>
      <c r="P71" s="6">
        <v>3</v>
      </c>
      <c r="Q71" s="62" t="s">
        <v>31</v>
      </c>
      <c r="R71" s="62" t="s">
        <v>31</v>
      </c>
      <c r="S71" s="5"/>
      <c r="T71" s="5"/>
      <c r="U71" s="62" t="s">
        <v>31</v>
      </c>
      <c r="V71" s="62" t="s">
        <v>31</v>
      </c>
      <c r="W71" s="13">
        <f t="shared" si="7"/>
        <v>16813.5</v>
      </c>
      <c r="X71" s="16">
        <f t="shared" si="8"/>
        <v>35.700000000000003</v>
      </c>
      <c r="Y71" s="38">
        <v>16403.5</v>
      </c>
      <c r="Z71" s="14"/>
      <c r="AA71" s="62" t="s">
        <v>31</v>
      </c>
      <c r="AB71" s="62" t="s">
        <v>31</v>
      </c>
      <c r="AC71" s="5"/>
      <c r="AD71" s="5"/>
      <c r="AE71" s="62" t="s">
        <v>31</v>
      </c>
      <c r="AF71" s="62" t="s">
        <v>31</v>
      </c>
      <c r="AG71" s="23">
        <v>410</v>
      </c>
      <c r="AH71" s="22">
        <v>35.700000000000003</v>
      </c>
      <c r="AI71" s="62" t="s">
        <v>31</v>
      </c>
      <c r="AJ71" s="62" t="s">
        <v>31</v>
      </c>
      <c r="AK71" s="5"/>
      <c r="AL71" s="5"/>
      <c r="AM71" s="62" t="s">
        <v>31</v>
      </c>
      <c r="AN71" s="62" t="s">
        <v>31</v>
      </c>
    </row>
    <row r="72" spans="1:40" s="65" customFormat="1" ht="38.25" x14ac:dyDescent="0.2">
      <c r="A72" s="5" t="s">
        <v>29</v>
      </c>
      <c r="B72" s="61" t="s">
        <v>161</v>
      </c>
      <c r="C72" s="62" t="s">
        <v>31</v>
      </c>
      <c r="D72" s="63" t="s">
        <v>31</v>
      </c>
      <c r="E72" s="37">
        <f t="shared" si="5"/>
        <v>432</v>
      </c>
      <c r="F72" s="25">
        <f t="shared" si="6"/>
        <v>0</v>
      </c>
      <c r="G72" s="2">
        <v>430</v>
      </c>
      <c r="H72" s="5"/>
      <c r="I72" s="64" t="s">
        <v>31</v>
      </c>
      <c r="J72" s="62" t="s">
        <v>31</v>
      </c>
      <c r="K72" s="5"/>
      <c r="L72" s="5"/>
      <c r="M72" s="62" t="s">
        <v>31</v>
      </c>
      <c r="N72" s="62" t="s">
        <v>31</v>
      </c>
      <c r="O72" s="62">
        <v>2</v>
      </c>
      <c r="P72" s="6"/>
      <c r="Q72" s="62" t="s">
        <v>31</v>
      </c>
      <c r="R72" s="62" t="s">
        <v>31</v>
      </c>
      <c r="S72" s="5"/>
      <c r="T72" s="5"/>
      <c r="U72" s="62" t="s">
        <v>31</v>
      </c>
      <c r="V72" s="62" t="s">
        <v>31</v>
      </c>
      <c r="W72" s="13">
        <f t="shared" si="7"/>
        <v>7785.42</v>
      </c>
      <c r="X72" s="16">
        <f t="shared" si="8"/>
        <v>0</v>
      </c>
      <c r="Y72" s="38">
        <v>7573.12</v>
      </c>
      <c r="Z72" s="14"/>
      <c r="AA72" s="62" t="s">
        <v>31</v>
      </c>
      <c r="AB72" s="62" t="s">
        <v>31</v>
      </c>
      <c r="AC72" s="5"/>
      <c r="AD72" s="5"/>
      <c r="AE72" s="62" t="s">
        <v>31</v>
      </c>
      <c r="AF72" s="62" t="s">
        <v>31</v>
      </c>
      <c r="AG72" s="23">
        <v>212.3</v>
      </c>
      <c r="AH72" s="22">
        <v>0</v>
      </c>
      <c r="AI72" s="62" t="s">
        <v>31</v>
      </c>
      <c r="AJ72" s="62" t="s">
        <v>31</v>
      </c>
      <c r="AK72" s="5"/>
      <c r="AL72" s="5"/>
      <c r="AM72" s="62" t="s">
        <v>31</v>
      </c>
      <c r="AN72" s="62" t="s">
        <v>31</v>
      </c>
    </row>
    <row r="73" spans="1:40" s="65" customFormat="1" ht="153" x14ac:dyDescent="0.2">
      <c r="A73" s="5" t="s">
        <v>125</v>
      </c>
      <c r="B73" s="61" t="s">
        <v>162</v>
      </c>
      <c r="C73" s="62" t="s">
        <v>31</v>
      </c>
      <c r="D73" s="63" t="s">
        <v>31</v>
      </c>
      <c r="E73" s="37">
        <f t="shared" si="5"/>
        <v>4189</v>
      </c>
      <c r="F73" s="25">
        <f t="shared" si="6"/>
        <v>1</v>
      </c>
      <c r="G73" s="2">
        <v>4124</v>
      </c>
      <c r="H73" s="5"/>
      <c r="I73" s="64" t="s">
        <v>31</v>
      </c>
      <c r="J73" s="62" t="s">
        <v>31</v>
      </c>
      <c r="K73" s="5"/>
      <c r="L73" s="5"/>
      <c r="M73" s="62" t="s">
        <v>31</v>
      </c>
      <c r="N73" s="62" t="s">
        <v>31</v>
      </c>
      <c r="O73" s="62">
        <v>65</v>
      </c>
      <c r="P73" s="6">
        <v>1</v>
      </c>
      <c r="Q73" s="62" t="s">
        <v>31</v>
      </c>
      <c r="R73" s="62" t="s">
        <v>31</v>
      </c>
      <c r="S73" s="5"/>
      <c r="T73" s="5"/>
      <c r="U73" s="62" t="s">
        <v>31</v>
      </c>
      <c r="V73" s="62" t="s">
        <v>31</v>
      </c>
      <c r="W73" s="13">
        <f t="shared" si="7"/>
        <v>54819.05</v>
      </c>
      <c r="X73" s="16">
        <f t="shared" si="8"/>
        <v>21</v>
      </c>
      <c r="Y73" s="38">
        <v>38829.65</v>
      </c>
      <c r="Z73" s="14"/>
      <c r="AA73" s="62" t="s">
        <v>31</v>
      </c>
      <c r="AB73" s="62" t="s">
        <v>31</v>
      </c>
      <c r="AC73" s="5"/>
      <c r="AD73" s="5"/>
      <c r="AE73" s="62" t="s">
        <v>31</v>
      </c>
      <c r="AF73" s="62" t="s">
        <v>31</v>
      </c>
      <c r="AG73" s="40">
        <v>15989.4</v>
      </c>
      <c r="AH73" s="22">
        <v>21</v>
      </c>
      <c r="AI73" s="62" t="s">
        <v>31</v>
      </c>
      <c r="AJ73" s="62" t="s">
        <v>31</v>
      </c>
      <c r="AK73" s="5"/>
      <c r="AL73" s="5"/>
      <c r="AM73" s="62" t="s">
        <v>31</v>
      </c>
      <c r="AN73" s="62" t="s">
        <v>31</v>
      </c>
    </row>
    <row r="74" spans="1:40" s="65" customFormat="1" ht="25.5" x14ac:dyDescent="0.2">
      <c r="A74" s="5" t="s">
        <v>25</v>
      </c>
      <c r="B74" s="61" t="s">
        <v>164</v>
      </c>
      <c r="C74" s="62" t="s">
        <v>31</v>
      </c>
      <c r="D74" s="63" t="s">
        <v>31</v>
      </c>
      <c r="E74" s="37">
        <f t="shared" si="5"/>
        <v>17</v>
      </c>
      <c r="F74" s="25">
        <f t="shared" si="6"/>
        <v>0</v>
      </c>
      <c r="G74" s="2">
        <v>17</v>
      </c>
      <c r="H74" s="5"/>
      <c r="I74" s="64" t="s">
        <v>31</v>
      </c>
      <c r="J74" s="62" t="s">
        <v>31</v>
      </c>
      <c r="K74" s="5"/>
      <c r="L74" s="5"/>
      <c r="M74" s="62" t="s">
        <v>31</v>
      </c>
      <c r="N74" s="62" t="s">
        <v>31</v>
      </c>
      <c r="O74" s="62">
        <v>0</v>
      </c>
      <c r="P74" s="6"/>
      <c r="Q74" s="62" t="s">
        <v>31</v>
      </c>
      <c r="R74" s="62" t="s">
        <v>31</v>
      </c>
      <c r="S74" s="62"/>
      <c r="T74" s="62"/>
      <c r="U74" s="62" t="s">
        <v>31</v>
      </c>
      <c r="V74" s="62" t="s">
        <v>31</v>
      </c>
      <c r="W74" s="13">
        <f t="shared" si="7"/>
        <v>201.25</v>
      </c>
      <c r="X74" s="16">
        <f t="shared" si="8"/>
        <v>0</v>
      </c>
      <c r="Y74" s="41">
        <v>201.25</v>
      </c>
      <c r="Z74" s="15"/>
      <c r="AA74" s="62" t="s">
        <v>31</v>
      </c>
      <c r="AB74" s="62" t="s">
        <v>31</v>
      </c>
      <c r="AC74" s="62"/>
      <c r="AD74" s="62"/>
      <c r="AE74" s="62" t="s">
        <v>31</v>
      </c>
      <c r="AF74" s="62" t="s">
        <v>31</v>
      </c>
      <c r="AG74" s="7">
        <v>0</v>
      </c>
      <c r="AH74" s="7">
        <v>0</v>
      </c>
      <c r="AI74" s="62" t="s">
        <v>31</v>
      </c>
      <c r="AJ74" s="62" t="s">
        <v>31</v>
      </c>
      <c r="AK74" s="62"/>
      <c r="AL74" s="62"/>
      <c r="AM74" s="62" t="s">
        <v>31</v>
      </c>
      <c r="AN74" s="62" t="s">
        <v>31</v>
      </c>
    </row>
    <row r="75" spans="1:40" s="65" customFormat="1" ht="38.25" x14ac:dyDescent="0.2">
      <c r="A75" s="5" t="s">
        <v>30</v>
      </c>
      <c r="B75" s="61" t="s">
        <v>165</v>
      </c>
      <c r="C75" s="62" t="s">
        <v>31</v>
      </c>
      <c r="D75" s="63" t="s">
        <v>31</v>
      </c>
      <c r="E75" s="37">
        <f t="shared" si="5"/>
        <v>22</v>
      </c>
      <c r="F75" s="25">
        <f t="shared" si="6"/>
        <v>0</v>
      </c>
      <c r="G75" s="2">
        <v>20</v>
      </c>
      <c r="H75" s="5"/>
      <c r="I75" s="64" t="s">
        <v>31</v>
      </c>
      <c r="J75" s="62" t="s">
        <v>31</v>
      </c>
      <c r="K75" s="5"/>
      <c r="L75" s="5"/>
      <c r="M75" s="62" t="s">
        <v>31</v>
      </c>
      <c r="N75" s="62" t="s">
        <v>31</v>
      </c>
      <c r="O75" s="62">
        <v>2</v>
      </c>
      <c r="P75" s="6"/>
      <c r="Q75" s="62" t="s">
        <v>31</v>
      </c>
      <c r="R75" s="62" t="s">
        <v>31</v>
      </c>
      <c r="S75" s="62"/>
      <c r="T75" s="62"/>
      <c r="U75" s="62" t="s">
        <v>31</v>
      </c>
      <c r="V75" s="62" t="s">
        <v>31</v>
      </c>
      <c r="W75" s="13">
        <f t="shared" si="7"/>
        <v>223.1</v>
      </c>
      <c r="X75" s="16">
        <f t="shared" si="8"/>
        <v>0</v>
      </c>
      <c r="Y75" s="41"/>
      <c r="Z75" s="15"/>
      <c r="AA75" s="62" t="s">
        <v>31</v>
      </c>
      <c r="AB75" s="62" t="s">
        <v>31</v>
      </c>
      <c r="AC75" s="62"/>
      <c r="AD75" s="62"/>
      <c r="AE75" s="62" t="s">
        <v>31</v>
      </c>
      <c r="AF75" s="62" t="s">
        <v>31</v>
      </c>
      <c r="AG75" s="42">
        <v>223.1</v>
      </c>
      <c r="AH75" s="7">
        <v>0</v>
      </c>
      <c r="AI75" s="62" t="s">
        <v>31</v>
      </c>
      <c r="AJ75" s="62" t="s">
        <v>31</v>
      </c>
      <c r="AK75" s="62"/>
      <c r="AL75" s="62"/>
      <c r="AM75" s="62" t="s">
        <v>31</v>
      </c>
      <c r="AN75" s="62" t="s">
        <v>31</v>
      </c>
    </row>
    <row r="76" spans="1:40" s="65" customFormat="1" ht="12.75" x14ac:dyDescent="0.2">
      <c r="A76" s="5" t="s">
        <v>27</v>
      </c>
      <c r="B76" s="61" t="s">
        <v>166</v>
      </c>
      <c r="C76" s="62" t="s">
        <v>31</v>
      </c>
      <c r="D76" s="63" t="s">
        <v>31</v>
      </c>
      <c r="E76" s="37">
        <f t="shared" si="5"/>
        <v>1427</v>
      </c>
      <c r="F76" s="25">
        <f t="shared" si="6"/>
        <v>0</v>
      </c>
      <c r="G76" s="2">
        <v>1424</v>
      </c>
      <c r="H76" s="5"/>
      <c r="I76" s="64" t="s">
        <v>31</v>
      </c>
      <c r="J76" s="62" t="s">
        <v>31</v>
      </c>
      <c r="K76" s="5"/>
      <c r="L76" s="5"/>
      <c r="M76" s="62" t="s">
        <v>31</v>
      </c>
      <c r="N76" s="62" t="s">
        <v>31</v>
      </c>
      <c r="O76" s="62">
        <v>3</v>
      </c>
      <c r="P76" s="6"/>
      <c r="Q76" s="62" t="s">
        <v>31</v>
      </c>
      <c r="R76" s="62" t="s">
        <v>31</v>
      </c>
      <c r="S76" s="62"/>
      <c r="T76" s="62"/>
      <c r="U76" s="62" t="s">
        <v>31</v>
      </c>
      <c r="V76" s="62" t="s">
        <v>31</v>
      </c>
      <c r="W76" s="13">
        <f t="shared" si="7"/>
        <v>19842</v>
      </c>
      <c r="X76" s="16">
        <f t="shared" si="8"/>
        <v>0</v>
      </c>
      <c r="Y76" s="43">
        <v>18285.7</v>
      </c>
      <c r="Z76" s="15"/>
      <c r="AA76" s="62" t="s">
        <v>31</v>
      </c>
      <c r="AB76" s="62" t="s">
        <v>31</v>
      </c>
      <c r="AC76" s="62"/>
      <c r="AD76" s="62"/>
      <c r="AE76" s="62" t="s">
        <v>31</v>
      </c>
      <c r="AF76" s="62" t="s">
        <v>31</v>
      </c>
      <c r="AG76" s="42">
        <v>1556.3</v>
      </c>
      <c r="AH76" s="7">
        <v>0</v>
      </c>
      <c r="AI76" s="62" t="s">
        <v>31</v>
      </c>
      <c r="AJ76" s="62" t="s">
        <v>31</v>
      </c>
      <c r="AK76" s="62"/>
      <c r="AL76" s="62"/>
      <c r="AM76" s="62" t="s">
        <v>31</v>
      </c>
      <c r="AN76" s="62" t="s">
        <v>31</v>
      </c>
    </row>
    <row r="77" spans="1:40" s="65" customFormat="1" ht="12.75" x14ac:dyDescent="0.2">
      <c r="A77" s="5" t="s">
        <v>71</v>
      </c>
      <c r="B77" s="76" t="s">
        <v>186</v>
      </c>
      <c r="C77" s="62"/>
      <c r="D77" s="63"/>
      <c r="E77" s="37"/>
      <c r="F77" s="27"/>
      <c r="G77" s="2"/>
      <c r="H77" s="5"/>
      <c r="I77" s="64"/>
      <c r="J77" s="62"/>
      <c r="K77" s="5"/>
      <c r="L77" s="5"/>
      <c r="M77" s="62"/>
      <c r="N77" s="62"/>
      <c r="O77" s="62"/>
      <c r="P77" s="24"/>
      <c r="Q77" s="62"/>
      <c r="R77" s="62"/>
      <c r="S77" s="62"/>
      <c r="T77" s="62"/>
      <c r="U77" s="62"/>
      <c r="V77" s="62"/>
      <c r="W77" s="13"/>
      <c r="X77" s="16"/>
      <c r="Y77" s="43"/>
      <c r="Z77" s="15"/>
      <c r="AA77" s="62"/>
      <c r="AB77" s="62"/>
      <c r="AC77" s="62"/>
      <c r="AD77" s="62"/>
      <c r="AE77" s="62"/>
      <c r="AF77" s="62"/>
      <c r="AG77" s="12"/>
      <c r="AH77" s="12"/>
      <c r="AI77" s="62"/>
      <c r="AJ77" s="62"/>
      <c r="AK77" s="62"/>
      <c r="AL77" s="62"/>
      <c r="AM77" s="62"/>
      <c r="AN77" s="62"/>
    </row>
    <row r="78" spans="1:40" s="65" customFormat="1" ht="126" x14ac:dyDescent="0.2">
      <c r="A78" s="5" t="s">
        <v>163</v>
      </c>
      <c r="B78" s="90" t="s">
        <v>167</v>
      </c>
      <c r="C78" s="62">
        <v>176.184</v>
      </c>
      <c r="D78" s="77">
        <f>E78/1142243*1000</f>
        <v>175.482</v>
      </c>
      <c r="E78" s="34">
        <f>G78+O78</f>
        <v>200443</v>
      </c>
      <c r="F78" s="34">
        <f>H78+P78</f>
        <v>3516</v>
      </c>
      <c r="G78" s="54">
        <f>SUM(G79:G110)</f>
        <v>191364</v>
      </c>
      <c r="H78" s="44">
        <f>SUM(H79:H110)</f>
        <v>2385</v>
      </c>
      <c r="I78" s="44">
        <f>SUM(I79:I110)</f>
        <v>5946</v>
      </c>
      <c r="J78" s="44">
        <f>SUM(J79:J110)</f>
        <v>421</v>
      </c>
      <c r="K78" s="5"/>
      <c r="L78" s="5"/>
      <c r="M78" s="5"/>
      <c r="N78" s="5"/>
      <c r="O78" s="44">
        <f>SUM(O79:O110)</f>
        <v>9079</v>
      </c>
      <c r="P78" s="44">
        <f t="shared" ref="P78:AF78" si="9">SUM(P79:P110)</f>
        <v>1131</v>
      </c>
      <c r="Q78" s="19">
        <f t="shared" si="9"/>
        <v>698</v>
      </c>
      <c r="R78" s="19">
        <f t="shared" si="9"/>
        <v>37</v>
      </c>
      <c r="S78" s="19">
        <f t="shared" si="9"/>
        <v>0</v>
      </c>
      <c r="T78" s="19">
        <f t="shared" si="9"/>
        <v>0</v>
      </c>
      <c r="U78" s="19">
        <f t="shared" si="9"/>
        <v>0</v>
      </c>
      <c r="V78" s="19">
        <f t="shared" si="9"/>
        <v>0</v>
      </c>
      <c r="W78" s="45">
        <f t="shared" si="9"/>
        <v>8786700.8300000001</v>
      </c>
      <c r="X78" s="46">
        <f t="shared" si="9"/>
        <v>321916.31</v>
      </c>
      <c r="Y78" s="47">
        <f t="shared" si="9"/>
        <v>8234035.9299999997</v>
      </c>
      <c r="Z78" s="48">
        <f t="shared" si="9"/>
        <v>254605.91</v>
      </c>
      <c r="AA78" s="45">
        <f t="shared" si="9"/>
        <v>1130646.2</v>
      </c>
      <c r="AB78" s="19">
        <f t="shared" si="9"/>
        <v>108089.3</v>
      </c>
      <c r="AC78" s="19">
        <f t="shared" si="9"/>
        <v>0</v>
      </c>
      <c r="AD78" s="19">
        <f t="shared" si="9"/>
        <v>0</v>
      </c>
      <c r="AE78" s="19">
        <f t="shared" si="9"/>
        <v>0</v>
      </c>
      <c r="AF78" s="19">
        <f t="shared" si="9"/>
        <v>0</v>
      </c>
      <c r="AG78" s="45">
        <f>SUM(AG79:AG110)</f>
        <v>552664.9</v>
      </c>
      <c r="AH78" s="49">
        <f t="shared" ref="AH78:AJ78" si="10">SUM(AH79:AH110)</f>
        <v>67310.399999999994</v>
      </c>
      <c r="AI78" s="49">
        <f t="shared" si="10"/>
        <v>303734.09999999998</v>
      </c>
      <c r="AJ78" s="49">
        <f t="shared" si="10"/>
        <v>8970.1</v>
      </c>
      <c r="AK78" s="19"/>
      <c r="AL78" s="19"/>
      <c r="AM78" s="19"/>
      <c r="AN78" s="19"/>
    </row>
    <row r="79" spans="1:40" s="65" customFormat="1" ht="12.75" x14ac:dyDescent="0.2">
      <c r="A79" s="5" t="s">
        <v>3</v>
      </c>
      <c r="B79" s="61" t="s">
        <v>45</v>
      </c>
      <c r="C79" s="62">
        <v>0.71</v>
      </c>
      <c r="D79" s="78">
        <f>E79/1142243*1000</f>
        <v>0.12</v>
      </c>
      <c r="E79" s="37">
        <f>G79+O79</f>
        <v>140</v>
      </c>
      <c r="F79" s="25">
        <f>H79+P79</f>
        <v>0</v>
      </c>
      <c r="G79" s="2">
        <v>140</v>
      </c>
      <c r="H79" s="5"/>
      <c r="I79" s="2"/>
      <c r="J79" s="5"/>
      <c r="K79" s="5"/>
      <c r="L79" s="5"/>
      <c r="M79" s="5"/>
      <c r="N79" s="5"/>
      <c r="O79" s="8"/>
      <c r="P79" s="8">
        <v>0</v>
      </c>
      <c r="Q79" s="8"/>
      <c r="R79" s="6"/>
      <c r="S79" s="62"/>
      <c r="T79" s="62"/>
      <c r="U79" s="62"/>
      <c r="V79" s="62"/>
      <c r="W79" s="28">
        <f>Y79+AG79</f>
        <v>910.5</v>
      </c>
      <c r="X79" s="28">
        <f>Z79+AH79</f>
        <v>0</v>
      </c>
      <c r="Y79" s="50">
        <v>910.5</v>
      </c>
      <c r="Z79" s="62"/>
      <c r="AA79" s="62"/>
      <c r="AB79" s="62"/>
      <c r="AC79" s="62"/>
      <c r="AD79" s="62"/>
      <c r="AE79" s="62"/>
      <c r="AF79" s="62"/>
      <c r="AG79" s="7"/>
      <c r="AH79" s="7"/>
      <c r="AI79" s="7"/>
      <c r="AJ79" s="7"/>
      <c r="AK79" s="62"/>
      <c r="AL79" s="62"/>
      <c r="AM79" s="62"/>
      <c r="AN79" s="62"/>
    </row>
    <row r="80" spans="1:40" s="65" customFormat="1" ht="25.5" x14ac:dyDescent="0.2">
      <c r="A80" s="5" t="s">
        <v>4</v>
      </c>
      <c r="B80" s="61" t="s">
        <v>46</v>
      </c>
      <c r="C80" s="62">
        <v>26.5</v>
      </c>
      <c r="D80" s="79">
        <f t="shared" ref="D80:D110" si="11">E80/1142243*1000</f>
        <v>22.6</v>
      </c>
      <c r="E80" s="37">
        <f t="shared" ref="E80:E110" si="12">G80+O80</f>
        <v>25825</v>
      </c>
      <c r="F80" s="25">
        <f t="shared" ref="F80:F110" si="13">H80+P80</f>
        <v>11</v>
      </c>
      <c r="G80" s="2">
        <v>25200</v>
      </c>
      <c r="H80" s="5"/>
      <c r="I80" s="2">
        <v>156</v>
      </c>
      <c r="J80" s="5"/>
      <c r="K80" s="5"/>
      <c r="L80" s="5"/>
      <c r="M80" s="5"/>
      <c r="N80" s="5"/>
      <c r="O80" s="8">
        <v>625</v>
      </c>
      <c r="P80" s="8">
        <v>11</v>
      </c>
      <c r="Q80" s="8">
        <v>25</v>
      </c>
      <c r="R80" s="6">
        <v>0</v>
      </c>
      <c r="S80" s="62"/>
      <c r="T80" s="62"/>
      <c r="U80" s="62"/>
      <c r="V80" s="62"/>
      <c r="W80" s="28">
        <f t="shared" ref="W80:W110" si="14">Y80+AG80</f>
        <v>623543.78</v>
      </c>
      <c r="X80" s="28">
        <f t="shared" ref="X80:X110" si="15">Z80+AH80</f>
        <v>360.3</v>
      </c>
      <c r="Y80" s="28">
        <v>601101.68000000005</v>
      </c>
      <c r="Z80" s="62"/>
      <c r="AA80" s="62">
        <v>33885.5</v>
      </c>
      <c r="AB80" s="62"/>
      <c r="AC80" s="62"/>
      <c r="AD80" s="62"/>
      <c r="AE80" s="62"/>
      <c r="AF80" s="62"/>
      <c r="AG80" s="7">
        <v>22442.1</v>
      </c>
      <c r="AH80" s="7">
        <v>360.3</v>
      </c>
      <c r="AI80" s="7">
        <v>4463.3</v>
      </c>
      <c r="AJ80" s="7">
        <v>0</v>
      </c>
      <c r="AK80" s="62"/>
      <c r="AL80" s="62"/>
      <c r="AM80" s="62"/>
      <c r="AN80" s="62"/>
    </row>
    <row r="81" spans="1:41" s="65" customFormat="1" ht="25.5" x14ac:dyDescent="0.2">
      <c r="A81" s="5" t="s">
        <v>5</v>
      </c>
      <c r="B81" s="61" t="s">
        <v>47</v>
      </c>
      <c r="C81" s="62">
        <v>0.38700000000000001</v>
      </c>
      <c r="D81" s="77">
        <f t="shared" si="11"/>
        <v>1.2789999999999999</v>
      </c>
      <c r="E81" s="37">
        <f t="shared" si="12"/>
        <v>1461</v>
      </c>
      <c r="F81" s="25">
        <f t="shared" si="13"/>
        <v>10</v>
      </c>
      <c r="G81" s="2">
        <v>1448</v>
      </c>
      <c r="H81" s="5"/>
      <c r="I81" s="2"/>
      <c r="J81" s="5"/>
      <c r="K81" s="5"/>
      <c r="L81" s="5"/>
      <c r="M81" s="5"/>
      <c r="N81" s="5"/>
      <c r="O81" s="9">
        <v>13</v>
      </c>
      <c r="P81" s="8">
        <v>10</v>
      </c>
      <c r="Q81" s="8"/>
      <c r="R81" s="6"/>
      <c r="S81" s="62"/>
      <c r="T81" s="62"/>
      <c r="U81" s="62"/>
      <c r="V81" s="62"/>
      <c r="W81" s="28">
        <f t="shared" si="14"/>
        <v>44484.9</v>
      </c>
      <c r="X81" s="28">
        <f t="shared" si="15"/>
        <v>998.2</v>
      </c>
      <c r="Y81" s="28">
        <v>43419</v>
      </c>
      <c r="Z81" s="62"/>
      <c r="AA81" s="62"/>
      <c r="AB81" s="62"/>
      <c r="AC81" s="62"/>
      <c r="AD81" s="62"/>
      <c r="AE81" s="62"/>
      <c r="AF81" s="62"/>
      <c r="AG81" s="10">
        <v>1065.9000000000001</v>
      </c>
      <c r="AH81" s="7">
        <v>998.2</v>
      </c>
      <c r="AI81" s="7"/>
      <c r="AJ81" s="7"/>
      <c r="AK81" s="62"/>
      <c r="AL81" s="62"/>
      <c r="AM81" s="62"/>
      <c r="AN81" s="62"/>
    </row>
    <row r="82" spans="1:41" s="65" customFormat="1" ht="12.75" x14ac:dyDescent="0.2">
      <c r="A82" s="5" t="s">
        <v>6</v>
      </c>
      <c r="B82" s="61" t="s">
        <v>48</v>
      </c>
      <c r="C82" s="62">
        <v>2.552</v>
      </c>
      <c r="D82" s="77">
        <f t="shared" si="11"/>
        <v>1.728</v>
      </c>
      <c r="E82" s="37">
        <f t="shared" si="12"/>
        <v>1974</v>
      </c>
      <c r="F82" s="25">
        <f t="shared" si="13"/>
        <v>26</v>
      </c>
      <c r="G82" s="2">
        <v>1924</v>
      </c>
      <c r="H82" s="5"/>
      <c r="I82" s="2"/>
      <c r="J82" s="5"/>
      <c r="K82" s="5"/>
      <c r="L82" s="5"/>
      <c r="M82" s="5"/>
      <c r="N82" s="5"/>
      <c r="O82" s="9">
        <v>50</v>
      </c>
      <c r="P82" s="8">
        <v>26</v>
      </c>
      <c r="Q82" s="8">
        <v>3</v>
      </c>
      <c r="R82" s="6">
        <v>0</v>
      </c>
      <c r="S82" s="62"/>
      <c r="T82" s="62"/>
      <c r="U82" s="62"/>
      <c r="V82" s="62"/>
      <c r="W82" s="28">
        <f t="shared" si="14"/>
        <v>52982.3</v>
      </c>
      <c r="X82" s="28">
        <f t="shared" si="15"/>
        <v>1162.8</v>
      </c>
      <c r="Y82" s="28">
        <v>47942</v>
      </c>
      <c r="Z82" s="62"/>
      <c r="AA82" s="62"/>
      <c r="AB82" s="62"/>
      <c r="AC82" s="62"/>
      <c r="AD82" s="62"/>
      <c r="AE82" s="62"/>
      <c r="AF82" s="62"/>
      <c r="AG82" s="10">
        <v>5040.3</v>
      </c>
      <c r="AH82" s="7">
        <v>1162.8</v>
      </c>
      <c r="AI82" s="7">
        <v>540.9</v>
      </c>
      <c r="AJ82" s="7">
        <v>0</v>
      </c>
      <c r="AK82" s="62"/>
      <c r="AL82" s="62"/>
      <c r="AM82" s="62"/>
      <c r="AN82" s="62"/>
    </row>
    <row r="83" spans="1:41" s="67" customFormat="1" ht="12.75" x14ac:dyDescent="0.2">
      <c r="A83" s="5" t="s">
        <v>7</v>
      </c>
      <c r="B83" s="61" t="s">
        <v>49</v>
      </c>
      <c r="C83" s="62">
        <v>1.4870000000000001</v>
      </c>
      <c r="D83" s="77">
        <f t="shared" si="11"/>
        <v>0.92</v>
      </c>
      <c r="E83" s="37">
        <f t="shared" si="12"/>
        <v>1051</v>
      </c>
      <c r="F83" s="25">
        <f t="shared" si="13"/>
        <v>5</v>
      </c>
      <c r="G83" s="2">
        <v>1031</v>
      </c>
      <c r="H83" s="5"/>
      <c r="I83" s="2">
        <v>3</v>
      </c>
      <c r="J83" s="5">
        <v>3</v>
      </c>
      <c r="K83" s="5"/>
      <c r="L83" s="5"/>
      <c r="M83" s="5"/>
      <c r="N83" s="5"/>
      <c r="O83" s="9">
        <v>20</v>
      </c>
      <c r="P83" s="8">
        <v>5</v>
      </c>
      <c r="Q83" s="8">
        <v>5</v>
      </c>
      <c r="R83" s="6">
        <v>0</v>
      </c>
      <c r="S83" s="62"/>
      <c r="T83" s="62"/>
      <c r="U83" s="62"/>
      <c r="V83" s="62"/>
      <c r="W83" s="28">
        <f t="shared" si="14"/>
        <v>290187.3</v>
      </c>
      <c r="X83" s="28">
        <f t="shared" si="15"/>
        <v>1184.2</v>
      </c>
      <c r="Y83" s="28">
        <v>289285.59999999998</v>
      </c>
      <c r="Z83" s="62">
        <v>556.5</v>
      </c>
      <c r="AA83" s="62">
        <v>556.5</v>
      </c>
      <c r="AB83" s="62">
        <v>556.5</v>
      </c>
      <c r="AC83" s="62"/>
      <c r="AD83" s="62"/>
      <c r="AE83" s="62"/>
      <c r="AF83" s="62"/>
      <c r="AG83" s="10">
        <v>901.7</v>
      </c>
      <c r="AH83" s="7">
        <v>627.70000000000005</v>
      </c>
      <c r="AI83" s="7">
        <v>563.6</v>
      </c>
      <c r="AJ83" s="7">
        <v>0</v>
      </c>
      <c r="AK83" s="62"/>
      <c r="AL83" s="62"/>
      <c r="AM83" s="62"/>
      <c r="AN83" s="62"/>
      <c r="AO83" s="65"/>
    </row>
    <row r="84" spans="1:41" s="65" customFormat="1" ht="12.75" x14ac:dyDescent="0.2">
      <c r="A84" s="5" t="s">
        <v>8</v>
      </c>
      <c r="B84" s="61" t="s">
        <v>50</v>
      </c>
      <c r="C84" s="62">
        <v>1.1559999999999999</v>
      </c>
      <c r="D84" s="77">
        <f t="shared" si="11"/>
        <v>1.401</v>
      </c>
      <c r="E84" s="37">
        <f t="shared" si="12"/>
        <v>1600</v>
      </c>
      <c r="F84" s="25">
        <f t="shared" si="13"/>
        <v>0</v>
      </c>
      <c r="G84" s="2">
        <v>1600</v>
      </c>
      <c r="H84" s="5"/>
      <c r="I84" s="2"/>
      <c r="J84" s="5"/>
      <c r="K84" s="5"/>
      <c r="L84" s="5"/>
      <c r="M84" s="5"/>
      <c r="N84" s="5"/>
      <c r="O84" s="9"/>
      <c r="P84" s="8">
        <v>0</v>
      </c>
      <c r="Q84" s="8"/>
      <c r="R84" s="6"/>
      <c r="S84" s="62"/>
      <c r="T84" s="62"/>
      <c r="U84" s="62"/>
      <c r="V84" s="62"/>
      <c r="W84" s="28">
        <f t="shared" si="14"/>
        <v>78479.100000000006</v>
      </c>
      <c r="X84" s="28">
        <f t="shared" si="15"/>
        <v>0</v>
      </c>
      <c r="Y84" s="28">
        <v>78479.100000000006</v>
      </c>
      <c r="Z84" s="62"/>
      <c r="AA84" s="62"/>
      <c r="AB84" s="62"/>
      <c r="AC84" s="62"/>
      <c r="AD84" s="62"/>
      <c r="AE84" s="62"/>
      <c r="AF84" s="62"/>
      <c r="AG84" s="10"/>
      <c r="AH84" s="7">
        <v>0</v>
      </c>
      <c r="AI84" s="7"/>
      <c r="AJ84" s="7"/>
      <c r="AK84" s="62"/>
      <c r="AL84" s="62"/>
      <c r="AM84" s="62"/>
      <c r="AN84" s="62"/>
    </row>
    <row r="85" spans="1:41" s="65" customFormat="1" ht="38.25" x14ac:dyDescent="0.2">
      <c r="A85" s="5" t="s">
        <v>28</v>
      </c>
      <c r="B85" s="61" t="s">
        <v>51</v>
      </c>
      <c r="C85" s="62">
        <v>1.028</v>
      </c>
      <c r="D85" s="77">
        <f t="shared" si="11"/>
        <v>0.81899999999999995</v>
      </c>
      <c r="E85" s="37">
        <f t="shared" si="12"/>
        <v>936</v>
      </c>
      <c r="F85" s="25">
        <f t="shared" si="13"/>
        <v>0</v>
      </c>
      <c r="G85" s="2">
        <v>926</v>
      </c>
      <c r="H85" s="5"/>
      <c r="I85" s="2">
        <v>10</v>
      </c>
      <c r="J85" s="5"/>
      <c r="K85" s="5"/>
      <c r="L85" s="5"/>
      <c r="M85" s="5"/>
      <c r="N85" s="5"/>
      <c r="O85" s="9">
        <v>10</v>
      </c>
      <c r="P85" s="8">
        <v>0</v>
      </c>
      <c r="Q85" s="8"/>
      <c r="R85" s="6"/>
      <c r="S85" s="62"/>
      <c r="T85" s="62"/>
      <c r="U85" s="62"/>
      <c r="V85" s="62"/>
      <c r="W85" s="28">
        <f t="shared" si="14"/>
        <v>46616.3</v>
      </c>
      <c r="X85" s="28">
        <f t="shared" si="15"/>
        <v>0</v>
      </c>
      <c r="Y85" s="28">
        <v>45539.5</v>
      </c>
      <c r="Z85" s="62"/>
      <c r="AA85" s="62">
        <v>1257.0999999999999</v>
      </c>
      <c r="AB85" s="62"/>
      <c r="AC85" s="62"/>
      <c r="AD85" s="62"/>
      <c r="AE85" s="62"/>
      <c r="AF85" s="62"/>
      <c r="AG85" s="10">
        <v>1076.8</v>
      </c>
      <c r="AH85" s="7">
        <v>0</v>
      </c>
      <c r="AI85" s="7"/>
      <c r="AJ85" s="7"/>
      <c r="AK85" s="62"/>
      <c r="AL85" s="62"/>
      <c r="AM85" s="62"/>
      <c r="AN85" s="62"/>
    </row>
    <row r="86" spans="1:41" s="65" customFormat="1" ht="25.5" x14ac:dyDescent="0.2">
      <c r="A86" s="5" t="s">
        <v>136</v>
      </c>
      <c r="B86" s="61" t="s">
        <v>52</v>
      </c>
      <c r="C86" s="62">
        <v>12.111000000000001</v>
      </c>
      <c r="D86" s="77">
        <f t="shared" si="11"/>
        <v>7.9649999999999999</v>
      </c>
      <c r="E86" s="37">
        <f t="shared" si="12"/>
        <v>9098</v>
      </c>
      <c r="F86" s="25">
        <f t="shared" si="13"/>
        <v>220</v>
      </c>
      <c r="G86" s="2">
        <v>8798</v>
      </c>
      <c r="H86" s="5"/>
      <c r="I86" s="2"/>
      <c r="J86" s="5"/>
      <c r="K86" s="5"/>
      <c r="L86" s="5"/>
      <c r="M86" s="5"/>
      <c r="N86" s="5"/>
      <c r="O86" s="9">
        <v>300</v>
      </c>
      <c r="P86" s="8">
        <v>220</v>
      </c>
      <c r="Q86" s="8"/>
      <c r="R86" s="6"/>
      <c r="S86" s="62"/>
      <c r="T86" s="62"/>
      <c r="U86" s="62"/>
      <c r="V86" s="62"/>
      <c r="W86" s="28">
        <f t="shared" si="14"/>
        <v>265834.09999999998</v>
      </c>
      <c r="X86" s="28">
        <f t="shared" si="15"/>
        <v>5175.2</v>
      </c>
      <c r="Y86" s="28">
        <v>250505.7</v>
      </c>
      <c r="Z86" s="62"/>
      <c r="AA86" s="62"/>
      <c r="AB86" s="62"/>
      <c r="AC86" s="62"/>
      <c r="AD86" s="62"/>
      <c r="AE86" s="62"/>
      <c r="AF86" s="62"/>
      <c r="AG86" s="10">
        <v>15328.4</v>
      </c>
      <c r="AH86" s="7">
        <v>5175.2</v>
      </c>
      <c r="AI86" s="7"/>
      <c r="AJ86" s="7"/>
      <c r="AK86" s="62"/>
      <c r="AL86" s="62"/>
      <c r="AM86" s="62"/>
      <c r="AN86" s="62"/>
    </row>
    <row r="87" spans="1:41" s="65" customFormat="1" ht="12.75" x14ac:dyDescent="0.2">
      <c r="A87" s="5" t="s">
        <v>138</v>
      </c>
      <c r="B87" s="61" t="s">
        <v>168</v>
      </c>
      <c r="C87" s="62" t="s">
        <v>31</v>
      </c>
      <c r="D87" s="80"/>
      <c r="E87" s="37">
        <f t="shared" si="12"/>
        <v>0</v>
      </c>
      <c r="F87" s="25">
        <f t="shared" si="13"/>
        <v>0</v>
      </c>
      <c r="G87" s="2"/>
      <c r="H87" s="5"/>
      <c r="I87" s="64" t="s">
        <v>31</v>
      </c>
      <c r="J87" s="62" t="s">
        <v>31</v>
      </c>
      <c r="K87" s="5"/>
      <c r="L87" s="5"/>
      <c r="M87" s="62" t="s">
        <v>31</v>
      </c>
      <c r="N87" s="62" t="s">
        <v>31</v>
      </c>
      <c r="O87" s="8"/>
      <c r="P87" s="8"/>
      <c r="Q87" s="8" t="s">
        <v>31</v>
      </c>
      <c r="R87" s="6" t="s">
        <v>31</v>
      </c>
      <c r="S87" s="62"/>
      <c r="T87" s="62"/>
      <c r="U87" s="62" t="s">
        <v>31</v>
      </c>
      <c r="V87" s="62" t="s">
        <v>31</v>
      </c>
      <c r="W87" s="28">
        <f t="shared" si="14"/>
        <v>0</v>
      </c>
      <c r="X87" s="28">
        <f t="shared" si="15"/>
        <v>0</v>
      </c>
      <c r="Y87" s="28"/>
      <c r="Z87" s="62"/>
      <c r="AA87" s="62" t="s">
        <v>31</v>
      </c>
      <c r="AB87" s="62" t="s">
        <v>31</v>
      </c>
      <c r="AC87" s="62"/>
      <c r="AD87" s="62"/>
      <c r="AE87" s="62" t="s">
        <v>31</v>
      </c>
      <c r="AF87" s="62" t="s">
        <v>31</v>
      </c>
      <c r="AG87" s="7"/>
      <c r="AH87" s="7"/>
      <c r="AI87" s="7" t="s">
        <v>31</v>
      </c>
      <c r="AJ87" s="7" t="s">
        <v>31</v>
      </c>
      <c r="AK87" s="62"/>
      <c r="AL87" s="62"/>
      <c r="AM87" s="62" t="s">
        <v>31</v>
      </c>
      <c r="AN87" s="62" t="s">
        <v>31</v>
      </c>
    </row>
    <row r="88" spans="1:41" s="65" customFormat="1" ht="12.75" x14ac:dyDescent="0.2">
      <c r="A88" s="5" t="s">
        <v>10</v>
      </c>
      <c r="B88" s="61" t="s">
        <v>53</v>
      </c>
      <c r="C88" s="62">
        <v>9.6999999999999993</v>
      </c>
      <c r="D88" s="79">
        <f t="shared" si="11"/>
        <v>15.2</v>
      </c>
      <c r="E88" s="37">
        <f t="shared" si="12"/>
        <v>17375</v>
      </c>
      <c r="F88" s="25">
        <f t="shared" si="13"/>
        <v>16</v>
      </c>
      <c r="G88" s="2">
        <v>16325</v>
      </c>
      <c r="H88" s="5"/>
      <c r="I88" s="2"/>
      <c r="J88" s="5"/>
      <c r="K88" s="5"/>
      <c r="L88" s="5"/>
      <c r="M88" s="5"/>
      <c r="N88" s="5"/>
      <c r="O88" s="8">
        <v>1050</v>
      </c>
      <c r="P88" s="8">
        <v>16</v>
      </c>
      <c r="Q88" s="8">
        <v>15</v>
      </c>
      <c r="R88" s="6">
        <v>0</v>
      </c>
      <c r="S88" s="62"/>
      <c r="T88" s="62"/>
      <c r="U88" s="62"/>
      <c r="V88" s="62"/>
      <c r="W88" s="28">
        <f t="shared" si="14"/>
        <v>761973.23</v>
      </c>
      <c r="X88" s="28">
        <f t="shared" si="15"/>
        <v>586.1</v>
      </c>
      <c r="Y88" s="28">
        <v>719556.23</v>
      </c>
      <c r="Z88" s="62"/>
      <c r="AA88" s="62"/>
      <c r="AB88" s="62"/>
      <c r="AC88" s="62"/>
      <c r="AD88" s="62"/>
      <c r="AE88" s="62"/>
      <c r="AF88" s="62"/>
      <c r="AG88" s="7">
        <v>42417</v>
      </c>
      <c r="AH88" s="7">
        <v>586.1</v>
      </c>
      <c r="AI88" s="7">
        <v>3286.9</v>
      </c>
      <c r="AJ88" s="7">
        <v>0</v>
      </c>
      <c r="AK88" s="62"/>
      <c r="AL88" s="62"/>
      <c r="AM88" s="62"/>
      <c r="AN88" s="62"/>
    </row>
    <row r="89" spans="1:41" s="65" customFormat="1" ht="12.75" x14ac:dyDescent="0.2">
      <c r="A89" s="5" t="s">
        <v>11</v>
      </c>
      <c r="B89" s="61" t="s">
        <v>54</v>
      </c>
      <c r="C89" s="62">
        <v>1.135</v>
      </c>
      <c r="D89" s="77">
        <f t="shared" si="11"/>
        <v>1.089</v>
      </c>
      <c r="E89" s="37">
        <f t="shared" si="12"/>
        <v>1244</v>
      </c>
      <c r="F89" s="25">
        <f t="shared" si="13"/>
        <v>0</v>
      </c>
      <c r="G89" s="2">
        <v>1224</v>
      </c>
      <c r="H89" s="5"/>
      <c r="I89" s="2"/>
      <c r="J89" s="5"/>
      <c r="K89" s="5"/>
      <c r="L89" s="5"/>
      <c r="M89" s="5"/>
      <c r="N89" s="5"/>
      <c r="O89" s="8">
        <v>20</v>
      </c>
      <c r="P89" s="8">
        <v>0</v>
      </c>
      <c r="Q89" s="8"/>
      <c r="R89" s="6"/>
      <c r="S89" s="62"/>
      <c r="T89" s="62"/>
      <c r="U89" s="62"/>
      <c r="V89" s="62"/>
      <c r="W89" s="28">
        <f t="shared" si="14"/>
        <v>54011.199999999997</v>
      </c>
      <c r="X89" s="28">
        <f t="shared" si="15"/>
        <v>0</v>
      </c>
      <c r="Y89" s="28">
        <v>53339.5</v>
      </c>
      <c r="Z89" s="62"/>
      <c r="AA89" s="62"/>
      <c r="AB89" s="62"/>
      <c r="AC89" s="62"/>
      <c r="AD89" s="62"/>
      <c r="AE89" s="62"/>
      <c r="AF89" s="62"/>
      <c r="AG89" s="7">
        <v>671.7</v>
      </c>
      <c r="AH89" s="7">
        <v>0</v>
      </c>
      <c r="AI89" s="7"/>
      <c r="AJ89" s="7"/>
      <c r="AK89" s="62"/>
      <c r="AL89" s="62"/>
      <c r="AM89" s="62"/>
      <c r="AN89" s="62"/>
    </row>
    <row r="90" spans="1:41" s="81" customFormat="1" ht="25.5" x14ac:dyDescent="0.2">
      <c r="A90" s="5" t="s">
        <v>12</v>
      </c>
      <c r="B90" s="61" t="s">
        <v>55</v>
      </c>
      <c r="C90" s="62">
        <v>5.4260000000000002</v>
      </c>
      <c r="D90" s="77">
        <f t="shared" si="11"/>
        <v>6.0359999999999996</v>
      </c>
      <c r="E90" s="37">
        <f t="shared" si="12"/>
        <v>6895</v>
      </c>
      <c r="F90" s="25">
        <f t="shared" si="13"/>
        <v>840</v>
      </c>
      <c r="G90" s="2">
        <v>6705</v>
      </c>
      <c r="H90" s="5">
        <v>832</v>
      </c>
      <c r="I90" s="2"/>
      <c r="J90" s="5"/>
      <c r="K90" s="5"/>
      <c r="L90" s="5"/>
      <c r="M90" s="5"/>
      <c r="N90" s="5"/>
      <c r="O90" s="8">
        <v>190</v>
      </c>
      <c r="P90" s="8">
        <v>8</v>
      </c>
      <c r="Q90" s="8"/>
      <c r="R90" s="6"/>
      <c r="S90" s="62"/>
      <c r="T90" s="62"/>
      <c r="U90" s="62"/>
      <c r="V90" s="62"/>
      <c r="W90" s="28">
        <f t="shared" si="14"/>
        <v>441859.2</v>
      </c>
      <c r="X90" s="28">
        <f t="shared" si="15"/>
        <v>56993.01</v>
      </c>
      <c r="Y90" s="28">
        <v>428836.9</v>
      </c>
      <c r="Z90" s="62">
        <v>56536.91</v>
      </c>
      <c r="AA90" s="62"/>
      <c r="AB90" s="62"/>
      <c r="AC90" s="62"/>
      <c r="AD90" s="62"/>
      <c r="AE90" s="62"/>
      <c r="AF90" s="62"/>
      <c r="AG90" s="7">
        <v>13022.3</v>
      </c>
      <c r="AH90" s="7">
        <v>456.1</v>
      </c>
      <c r="AI90" s="7">
        <v>0</v>
      </c>
      <c r="AJ90" s="7">
        <v>0</v>
      </c>
      <c r="AK90" s="62"/>
      <c r="AL90" s="62"/>
      <c r="AM90" s="62"/>
      <c r="AN90" s="62"/>
      <c r="AO90" s="65"/>
    </row>
    <row r="91" spans="1:41" s="65" customFormat="1" ht="12.75" x14ac:dyDescent="0.2">
      <c r="A91" s="5" t="s">
        <v>13</v>
      </c>
      <c r="B91" s="61" t="s">
        <v>56</v>
      </c>
      <c r="C91" s="62">
        <v>12.2</v>
      </c>
      <c r="D91" s="77">
        <f t="shared" si="11"/>
        <v>15.089</v>
      </c>
      <c r="E91" s="37">
        <f t="shared" si="12"/>
        <v>17235</v>
      </c>
      <c r="F91" s="25">
        <f t="shared" si="13"/>
        <v>50</v>
      </c>
      <c r="G91" s="2">
        <v>16915</v>
      </c>
      <c r="H91" s="5"/>
      <c r="I91" s="2"/>
      <c r="J91" s="5"/>
      <c r="K91" s="5"/>
      <c r="L91" s="5"/>
      <c r="M91" s="5"/>
      <c r="N91" s="5"/>
      <c r="O91" s="9">
        <v>320</v>
      </c>
      <c r="P91" s="8">
        <v>50</v>
      </c>
      <c r="Q91" s="8"/>
      <c r="R91" s="6"/>
      <c r="S91" s="62"/>
      <c r="T91" s="62"/>
      <c r="U91" s="62"/>
      <c r="V91" s="62"/>
      <c r="W91" s="28">
        <f t="shared" si="14"/>
        <v>651937.69999999995</v>
      </c>
      <c r="X91" s="28">
        <f t="shared" si="15"/>
        <v>2790.1</v>
      </c>
      <c r="Y91" s="28">
        <v>618200.5</v>
      </c>
      <c r="Z91" s="62"/>
      <c r="AA91" s="62"/>
      <c r="AB91" s="62"/>
      <c r="AC91" s="62"/>
      <c r="AD91" s="62"/>
      <c r="AE91" s="62"/>
      <c r="AF91" s="62"/>
      <c r="AG91" s="10">
        <v>33737.199999999997</v>
      </c>
      <c r="AH91" s="7">
        <v>2790.1</v>
      </c>
      <c r="AI91" s="7"/>
      <c r="AJ91" s="7"/>
      <c r="AK91" s="62"/>
      <c r="AL91" s="62"/>
      <c r="AM91" s="62"/>
      <c r="AN91" s="62"/>
    </row>
    <row r="92" spans="1:41" s="65" customFormat="1" ht="12.75" x14ac:dyDescent="0.2">
      <c r="A92" s="5" t="s">
        <v>14</v>
      </c>
      <c r="B92" s="61" t="s">
        <v>169</v>
      </c>
      <c r="C92" s="62">
        <v>3.1440000000000001</v>
      </c>
      <c r="D92" s="77">
        <f t="shared" si="11"/>
        <v>1.81</v>
      </c>
      <c r="E92" s="37">
        <f t="shared" si="12"/>
        <v>2067</v>
      </c>
      <c r="F92" s="25">
        <f t="shared" si="13"/>
        <v>39</v>
      </c>
      <c r="G92" s="2">
        <v>1866</v>
      </c>
      <c r="H92" s="5"/>
      <c r="I92" s="2">
        <v>230</v>
      </c>
      <c r="J92" s="5"/>
      <c r="K92" s="5"/>
      <c r="L92" s="5"/>
      <c r="M92" s="5"/>
      <c r="N92" s="5"/>
      <c r="O92" s="9">
        <v>201</v>
      </c>
      <c r="P92" s="11">
        <v>39</v>
      </c>
      <c r="Q92" s="8">
        <v>45</v>
      </c>
      <c r="R92" s="6">
        <v>9</v>
      </c>
      <c r="S92" s="62"/>
      <c r="T92" s="62"/>
      <c r="U92" s="62"/>
      <c r="V92" s="62"/>
      <c r="W92" s="28">
        <f t="shared" si="14"/>
        <v>210047.5</v>
      </c>
      <c r="X92" s="28">
        <f t="shared" si="15"/>
        <v>4307.3</v>
      </c>
      <c r="Y92" s="28">
        <v>182753</v>
      </c>
      <c r="Z92" s="62"/>
      <c r="AA92" s="62">
        <v>56770</v>
      </c>
      <c r="AB92" s="62"/>
      <c r="AC92" s="62"/>
      <c r="AD92" s="62"/>
      <c r="AE92" s="62"/>
      <c r="AF92" s="62"/>
      <c r="AG92" s="10">
        <v>27294.5</v>
      </c>
      <c r="AH92" s="12">
        <v>4307.3</v>
      </c>
      <c r="AI92" s="7">
        <v>14472.7</v>
      </c>
      <c r="AJ92" s="7">
        <v>2270.1</v>
      </c>
      <c r="AK92" s="62"/>
      <c r="AL92" s="62"/>
      <c r="AM92" s="62"/>
      <c r="AN92" s="62"/>
    </row>
    <row r="93" spans="1:41" s="65" customFormat="1" ht="12.75" x14ac:dyDescent="0.2">
      <c r="A93" s="5" t="s">
        <v>15</v>
      </c>
      <c r="B93" s="61" t="s">
        <v>170</v>
      </c>
      <c r="C93" s="62">
        <v>1.9910000000000001</v>
      </c>
      <c r="D93" s="77">
        <f t="shared" si="11"/>
        <v>1.0649999999999999</v>
      </c>
      <c r="E93" s="37">
        <f t="shared" si="12"/>
        <v>1216</v>
      </c>
      <c r="F93" s="25">
        <f t="shared" si="13"/>
        <v>1216</v>
      </c>
      <c r="G93" s="2">
        <v>1163</v>
      </c>
      <c r="H93" s="5">
        <v>1163</v>
      </c>
      <c r="I93" s="2">
        <v>269</v>
      </c>
      <c r="J93" s="5">
        <v>269</v>
      </c>
      <c r="K93" s="5"/>
      <c r="L93" s="5"/>
      <c r="M93" s="5"/>
      <c r="N93" s="5"/>
      <c r="O93" s="8">
        <v>53</v>
      </c>
      <c r="P93" s="8">
        <v>53</v>
      </c>
      <c r="Q93" s="11">
        <v>2</v>
      </c>
      <c r="R93" s="8">
        <v>2</v>
      </c>
      <c r="S93" s="62"/>
      <c r="T93" s="62"/>
      <c r="U93" s="62"/>
      <c r="V93" s="62"/>
      <c r="W93" s="28">
        <f t="shared" si="14"/>
        <v>185409.1</v>
      </c>
      <c r="X93" s="28">
        <f t="shared" si="15"/>
        <v>187409.1</v>
      </c>
      <c r="Y93" s="28">
        <v>178387.9</v>
      </c>
      <c r="Z93" s="28">
        <f>Y93</f>
        <v>178387.9</v>
      </c>
      <c r="AA93" s="62">
        <v>88408.2</v>
      </c>
      <c r="AB93" s="62">
        <v>88408.2</v>
      </c>
      <c r="AC93" s="62"/>
      <c r="AD93" s="62"/>
      <c r="AE93" s="62"/>
      <c r="AF93" s="62"/>
      <c r="AG93" s="7">
        <v>7021.2</v>
      </c>
      <c r="AH93" s="7">
        <v>9021.2000000000007</v>
      </c>
      <c r="AI93" s="7">
        <v>569.9</v>
      </c>
      <c r="AJ93" s="7">
        <v>569.9</v>
      </c>
      <c r="AK93" s="62"/>
      <c r="AL93" s="62"/>
      <c r="AM93" s="62"/>
      <c r="AN93" s="62"/>
    </row>
    <row r="94" spans="1:41" s="65" customFormat="1" ht="12.75" x14ac:dyDescent="0.2">
      <c r="A94" s="5" t="s">
        <v>16</v>
      </c>
      <c r="B94" s="61" t="s">
        <v>171</v>
      </c>
      <c r="C94" s="62">
        <v>1.1000000000000001</v>
      </c>
      <c r="D94" s="79">
        <f t="shared" si="11"/>
        <v>0.8</v>
      </c>
      <c r="E94" s="37">
        <f t="shared" si="12"/>
        <v>942</v>
      </c>
      <c r="F94" s="25">
        <f t="shared" si="13"/>
        <v>15</v>
      </c>
      <c r="G94" s="2">
        <v>878</v>
      </c>
      <c r="H94" s="5"/>
      <c r="I94" s="2"/>
      <c r="J94" s="5"/>
      <c r="K94" s="5"/>
      <c r="L94" s="5"/>
      <c r="M94" s="5"/>
      <c r="N94" s="5"/>
      <c r="O94" s="9">
        <v>64</v>
      </c>
      <c r="P94" s="8">
        <v>15</v>
      </c>
      <c r="Q94" s="8"/>
      <c r="R94" s="6"/>
      <c r="S94" s="62"/>
      <c r="T94" s="62"/>
      <c r="U94" s="62"/>
      <c r="V94" s="62"/>
      <c r="W94" s="28">
        <f t="shared" si="14"/>
        <v>77770.3</v>
      </c>
      <c r="X94" s="28">
        <f t="shared" si="15"/>
        <v>854.2</v>
      </c>
      <c r="Y94" s="28">
        <v>72896.100000000006</v>
      </c>
      <c r="Z94" s="62"/>
      <c r="AA94" s="62"/>
      <c r="AB94" s="62"/>
      <c r="AC94" s="62"/>
      <c r="AD94" s="62"/>
      <c r="AE94" s="62"/>
      <c r="AF94" s="62"/>
      <c r="AG94" s="10">
        <v>4874.2</v>
      </c>
      <c r="AH94" s="7">
        <v>854.2</v>
      </c>
      <c r="AI94" s="7"/>
      <c r="AJ94" s="7"/>
      <c r="AK94" s="62"/>
      <c r="AL94" s="62"/>
      <c r="AM94" s="62"/>
      <c r="AN94" s="62"/>
    </row>
    <row r="95" spans="1:41" s="81" customFormat="1" ht="38.25" x14ac:dyDescent="0.2">
      <c r="A95" s="5" t="s">
        <v>17</v>
      </c>
      <c r="B95" s="61" t="s">
        <v>172</v>
      </c>
      <c r="C95" s="62">
        <v>8.9260000000000002</v>
      </c>
      <c r="D95" s="77">
        <f t="shared" si="11"/>
        <v>10.194000000000001</v>
      </c>
      <c r="E95" s="37">
        <f t="shared" si="12"/>
        <v>11644</v>
      </c>
      <c r="F95" s="25">
        <f t="shared" si="13"/>
        <v>411</v>
      </c>
      <c r="G95" s="2">
        <v>11255</v>
      </c>
      <c r="H95" s="5">
        <v>390</v>
      </c>
      <c r="I95" s="2">
        <v>325</v>
      </c>
      <c r="J95" s="5">
        <v>2</v>
      </c>
      <c r="K95" s="5"/>
      <c r="L95" s="5"/>
      <c r="M95" s="5"/>
      <c r="N95" s="5"/>
      <c r="O95" s="8">
        <v>389</v>
      </c>
      <c r="P95" s="8">
        <v>21</v>
      </c>
      <c r="Q95" s="8">
        <v>9</v>
      </c>
      <c r="R95" s="6">
        <v>0</v>
      </c>
      <c r="S95" s="62"/>
      <c r="T95" s="62"/>
      <c r="U95" s="62"/>
      <c r="V95" s="62"/>
      <c r="W95" s="28">
        <f t="shared" si="14"/>
        <v>1111055.8</v>
      </c>
      <c r="X95" s="28">
        <f t="shared" si="15"/>
        <v>10525.4</v>
      </c>
      <c r="Y95" s="28">
        <v>1062080.3</v>
      </c>
      <c r="Z95" s="62">
        <f>AB95</f>
        <v>336</v>
      </c>
      <c r="AA95" s="62">
        <v>73520.899999999994</v>
      </c>
      <c r="AB95" s="62">
        <v>336</v>
      </c>
      <c r="AC95" s="62"/>
      <c r="AD95" s="62"/>
      <c r="AE95" s="62"/>
      <c r="AF95" s="62"/>
      <c r="AG95" s="7">
        <v>48975.5</v>
      </c>
      <c r="AH95" s="7">
        <v>10189.4</v>
      </c>
      <c r="AI95" s="7">
        <v>1975.6</v>
      </c>
      <c r="AJ95" s="7">
        <v>0</v>
      </c>
      <c r="AK95" s="62"/>
      <c r="AL95" s="62"/>
      <c r="AM95" s="62"/>
      <c r="AN95" s="62"/>
      <c r="AO95" s="65"/>
    </row>
    <row r="96" spans="1:41" s="65" customFormat="1" ht="12.75" x14ac:dyDescent="0.2">
      <c r="A96" s="5" t="s">
        <v>18</v>
      </c>
      <c r="B96" s="61" t="s">
        <v>173</v>
      </c>
      <c r="C96" s="62">
        <v>4.1360000000000001</v>
      </c>
      <c r="D96" s="77">
        <f t="shared" si="11"/>
        <v>5.4580000000000002</v>
      </c>
      <c r="E96" s="37">
        <f t="shared" si="12"/>
        <v>6234</v>
      </c>
      <c r="F96" s="25">
        <f t="shared" si="13"/>
        <v>186</v>
      </c>
      <c r="G96" s="2">
        <v>5939</v>
      </c>
      <c r="H96" s="5"/>
      <c r="I96" s="2">
        <v>210</v>
      </c>
      <c r="J96" s="5"/>
      <c r="K96" s="5"/>
      <c r="L96" s="5"/>
      <c r="M96" s="5"/>
      <c r="N96" s="5"/>
      <c r="O96" s="9">
        <v>295</v>
      </c>
      <c r="P96" s="8">
        <v>186</v>
      </c>
      <c r="Q96" s="8">
        <v>11</v>
      </c>
      <c r="R96" s="6">
        <v>2</v>
      </c>
      <c r="S96" s="62"/>
      <c r="T96" s="62"/>
      <c r="U96" s="62"/>
      <c r="V96" s="62"/>
      <c r="W96" s="28">
        <f t="shared" si="14"/>
        <v>161262.6</v>
      </c>
      <c r="X96" s="28">
        <f t="shared" si="15"/>
        <v>6449.2</v>
      </c>
      <c r="Y96" s="28">
        <v>150823.6</v>
      </c>
      <c r="Z96" s="62"/>
      <c r="AA96" s="62">
        <v>28833.8</v>
      </c>
      <c r="AB96" s="62"/>
      <c r="AC96" s="62"/>
      <c r="AD96" s="62"/>
      <c r="AE96" s="62"/>
      <c r="AF96" s="62"/>
      <c r="AG96" s="10">
        <v>10439</v>
      </c>
      <c r="AH96" s="7">
        <v>6449.2</v>
      </c>
      <c r="AI96" s="7">
        <v>1736.4</v>
      </c>
      <c r="AJ96" s="7">
        <v>314.39999999999998</v>
      </c>
      <c r="AK96" s="62"/>
      <c r="AL96" s="62"/>
      <c r="AM96" s="62"/>
      <c r="AN96" s="62"/>
    </row>
    <row r="97" spans="1:40" s="65" customFormat="1" ht="12.75" x14ac:dyDescent="0.2">
      <c r="A97" s="5" t="s">
        <v>19</v>
      </c>
      <c r="B97" s="61" t="s">
        <v>174</v>
      </c>
      <c r="C97" s="62">
        <v>5.3659999999999997</v>
      </c>
      <c r="D97" s="77">
        <f t="shared" si="11"/>
        <v>7.44</v>
      </c>
      <c r="E97" s="37">
        <f t="shared" si="12"/>
        <v>8498</v>
      </c>
      <c r="F97" s="25">
        <f t="shared" si="13"/>
        <v>24</v>
      </c>
      <c r="G97" s="2">
        <v>8146</v>
      </c>
      <c r="H97" s="5"/>
      <c r="I97" s="2">
        <v>670</v>
      </c>
      <c r="J97" s="5">
        <v>30</v>
      </c>
      <c r="K97" s="5"/>
      <c r="L97" s="5"/>
      <c r="M97" s="5"/>
      <c r="N97" s="5"/>
      <c r="O97" s="9">
        <v>352</v>
      </c>
      <c r="P97" s="8">
        <v>24</v>
      </c>
      <c r="Q97" s="8">
        <v>5</v>
      </c>
      <c r="R97" s="6">
        <v>0</v>
      </c>
      <c r="S97" s="62"/>
      <c r="T97" s="62"/>
      <c r="U97" s="62"/>
      <c r="V97" s="62"/>
      <c r="W97" s="28">
        <f t="shared" si="14"/>
        <v>344520.2</v>
      </c>
      <c r="X97" s="28">
        <f t="shared" si="15"/>
        <v>4211.7</v>
      </c>
      <c r="Y97" s="28">
        <v>340944</v>
      </c>
      <c r="Z97" s="62">
        <f>AB97</f>
        <v>3248.1</v>
      </c>
      <c r="AA97" s="62">
        <v>51544.3</v>
      </c>
      <c r="AB97" s="62">
        <v>3248.1</v>
      </c>
      <c r="AC97" s="62"/>
      <c r="AD97" s="62"/>
      <c r="AE97" s="62"/>
      <c r="AF97" s="62"/>
      <c r="AG97" s="10">
        <v>3576.2</v>
      </c>
      <c r="AH97" s="7">
        <v>963.6</v>
      </c>
      <c r="AI97" s="7">
        <v>425.3</v>
      </c>
      <c r="AJ97" s="7">
        <v>0</v>
      </c>
      <c r="AK97" s="62"/>
      <c r="AL97" s="62"/>
      <c r="AM97" s="62"/>
      <c r="AN97" s="62"/>
    </row>
    <row r="98" spans="1:40" s="65" customFormat="1" ht="12.75" x14ac:dyDescent="0.2">
      <c r="A98" s="5" t="s">
        <v>20</v>
      </c>
      <c r="B98" s="61" t="s">
        <v>175</v>
      </c>
      <c r="C98" s="62">
        <v>7.2</v>
      </c>
      <c r="D98" s="79">
        <f t="shared" si="11"/>
        <v>5.8</v>
      </c>
      <c r="E98" s="37">
        <f t="shared" si="12"/>
        <v>6623</v>
      </c>
      <c r="F98" s="25">
        <f t="shared" si="13"/>
        <v>122</v>
      </c>
      <c r="G98" s="2">
        <v>6501</v>
      </c>
      <c r="H98" s="5"/>
      <c r="I98" s="2">
        <v>10</v>
      </c>
      <c r="J98" s="5">
        <v>10</v>
      </c>
      <c r="K98" s="5"/>
      <c r="L98" s="5"/>
      <c r="M98" s="5"/>
      <c r="N98" s="5"/>
      <c r="O98" s="9">
        <v>122</v>
      </c>
      <c r="P98" s="9">
        <v>122</v>
      </c>
      <c r="Q98" s="8">
        <v>2</v>
      </c>
      <c r="R98" s="8">
        <v>2</v>
      </c>
      <c r="S98" s="62"/>
      <c r="T98" s="62"/>
      <c r="U98" s="62"/>
      <c r="V98" s="62"/>
      <c r="W98" s="28">
        <f t="shared" si="14"/>
        <v>147000.5</v>
      </c>
      <c r="X98" s="28">
        <f t="shared" si="15"/>
        <v>4455.5</v>
      </c>
      <c r="Y98" s="28">
        <v>144219.9</v>
      </c>
      <c r="Z98" s="62">
        <f>AB98</f>
        <v>1674.9</v>
      </c>
      <c r="AA98" s="62">
        <v>1674.9</v>
      </c>
      <c r="AB98" s="62">
        <v>1674.9</v>
      </c>
      <c r="AC98" s="62"/>
      <c r="AD98" s="62"/>
      <c r="AE98" s="62"/>
      <c r="AF98" s="62"/>
      <c r="AG98" s="10">
        <v>2780.6</v>
      </c>
      <c r="AH98" s="10">
        <v>2780.6</v>
      </c>
      <c r="AI98" s="7">
        <v>369</v>
      </c>
      <c r="AJ98" s="7">
        <v>369</v>
      </c>
      <c r="AK98" s="62"/>
      <c r="AL98" s="62"/>
      <c r="AM98" s="62"/>
      <c r="AN98" s="62"/>
    </row>
    <row r="99" spans="1:40" s="65" customFormat="1" ht="12.75" x14ac:dyDescent="0.2">
      <c r="A99" s="5" t="s">
        <v>21</v>
      </c>
      <c r="B99" s="61" t="s">
        <v>176</v>
      </c>
      <c r="C99" s="62">
        <v>3.3</v>
      </c>
      <c r="D99" s="79">
        <f t="shared" si="11"/>
        <v>3.5</v>
      </c>
      <c r="E99" s="37">
        <f t="shared" si="12"/>
        <v>3991</v>
      </c>
      <c r="F99" s="25">
        <f t="shared" si="13"/>
        <v>6</v>
      </c>
      <c r="G99" s="2">
        <v>3898</v>
      </c>
      <c r="H99" s="5"/>
      <c r="I99" s="2"/>
      <c r="J99" s="5"/>
      <c r="K99" s="5"/>
      <c r="L99" s="5"/>
      <c r="M99" s="5"/>
      <c r="N99" s="5"/>
      <c r="O99" s="9">
        <v>93</v>
      </c>
      <c r="P99" s="8">
        <v>6</v>
      </c>
      <c r="Q99" s="8"/>
      <c r="R99" s="6"/>
      <c r="S99" s="62"/>
      <c r="T99" s="62"/>
      <c r="U99" s="62"/>
      <c r="V99" s="62"/>
      <c r="W99" s="28">
        <f t="shared" si="14"/>
        <v>119856.3</v>
      </c>
      <c r="X99" s="28">
        <f t="shared" si="15"/>
        <v>181.7</v>
      </c>
      <c r="Y99" s="28">
        <v>115815.4</v>
      </c>
      <c r="Z99" s="62"/>
      <c r="AA99" s="62"/>
      <c r="AB99" s="62"/>
      <c r="AC99" s="62"/>
      <c r="AD99" s="62"/>
      <c r="AE99" s="62"/>
      <c r="AF99" s="62"/>
      <c r="AG99" s="10">
        <v>4040.9</v>
      </c>
      <c r="AH99" s="7">
        <v>181.7</v>
      </c>
      <c r="AI99" s="7"/>
      <c r="AJ99" s="7"/>
      <c r="AK99" s="62"/>
      <c r="AL99" s="62"/>
      <c r="AM99" s="62"/>
      <c r="AN99" s="62"/>
    </row>
    <row r="100" spans="1:40" s="65" customFormat="1" ht="12.75" x14ac:dyDescent="0.2">
      <c r="A100" s="5" t="s">
        <v>22</v>
      </c>
      <c r="B100" s="61" t="s">
        <v>177</v>
      </c>
      <c r="C100" s="62">
        <v>1.294</v>
      </c>
      <c r="D100" s="77">
        <f t="shared" si="11"/>
        <v>1.0269999999999999</v>
      </c>
      <c r="E100" s="37">
        <f t="shared" si="12"/>
        <v>1173</v>
      </c>
      <c r="F100" s="25">
        <f t="shared" si="13"/>
        <v>16</v>
      </c>
      <c r="G100" s="2">
        <v>1093</v>
      </c>
      <c r="H100" s="5"/>
      <c r="I100" s="2"/>
      <c r="J100" s="5"/>
      <c r="K100" s="5"/>
      <c r="L100" s="5"/>
      <c r="M100" s="5"/>
      <c r="N100" s="5"/>
      <c r="O100" s="9">
        <v>80</v>
      </c>
      <c r="P100" s="8">
        <v>16</v>
      </c>
      <c r="Q100" s="8">
        <v>6</v>
      </c>
      <c r="R100" s="6">
        <v>0</v>
      </c>
      <c r="S100" s="62"/>
      <c r="T100" s="62"/>
      <c r="U100" s="62"/>
      <c r="V100" s="62"/>
      <c r="W100" s="28">
        <f t="shared" si="14"/>
        <v>82869.600000000006</v>
      </c>
      <c r="X100" s="28">
        <f t="shared" si="15"/>
        <v>980.7</v>
      </c>
      <c r="Y100" s="28">
        <v>77702</v>
      </c>
      <c r="Z100" s="62"/>
      <c r="AA100" s="62"/>
      <c r="AB100" s="62"/>
      <c r="AC100" s="62"/>
      <c r="AD100" s="62"/>
      <c r="AE100" s="62"/>
      <c r="AF100" s="62"/>
      <c r="AG100" s="10">
        <v>5167.6000000000004</v>
      </c>
      <c r="AH100" s="7">
        <v>980.7</v>
      </c>
      <c r="AI100" s="7">
        <v>987.5</v>
      </c>
      <c r="AJ100" s="7">
        <v>0</v>
      </c>
      <c r="AK100" s="62"/>
      <c r="AL100" s="62"/>
      <c r="AM100" s="62"/>
      <c r="AN100" s="62"/>
    </row>
    <row r="101" spans="1:40" s="65" customFormat="1" ht="51" x14ac:dyDescent="0.2">
      <c r="A101" s="5" t="s">
        <v>117</v>
      </c>
      <c r="B101" s="61" t="s">
        <v>178</v>
      </c>
      <c r="C101" s="62">
        <v>3.9180000000000001</v>
      </c>
      <c r="D101" s="77">
        <f t="shared" si="11"/>
        <v>0.1</v>
      </c>
      <c r="E101" s="37">
        <f t="shared" si="12"/>
        <v>114</v>
      </c>
      <c r="F101" s="25">
        <f t="shared" si="13"/>
        <v>4</v>
      </c>
      <c r="G101" s="2"/>
      <c r="H101" s="5"/>
      <c r="I101" s="2"/>
      <c r="J101" s="5"/>
      <c r="K101" s="5"/>
      <c r="L101" s="5"/>
      <c r="M101" s="5"/>
      <c r="N101" s="5"/>
      <c r="O101" s="9">
        <v>114</v>
      </c>
      <c r="P101" s="8">
        <v>4</v>
      </c>
      <c r="Q101" s="8">
        <v>100</v>
      </c>
      <c r="R101" s="6">
        <v>0</v>
      </c>
      <c r="S101" s="62"/>
      <c r="T101" s="62"/>
      <c r="U101" s="62"/>
      <c r="V101" s="62"/>
      <c r="W101" s="28">
        <f t="shared" si="14"/>
        <v>57845.4</v>
      </c>
      <c r="X101" s="28">
        <f t="shared" si="15"/>
        <v>247.6</v>
      </c>
      <c r="Y101" s="28"/>
      <c r="Z101" s="62"/>
      <c r="AA101" s="62"/>
      <c r="AB101" s="62"/>
      <c r="AC101" s="62"/>
      <c r="AD101" s="62"/>
      <c r="AE101" s="62"/>
      <c r="AF101" s="62"/>
      <c r="AG101" s="10">
        <v>57845.4</v>
      </c>
      <c r="AH101" s="7">
        <v>247.6</v>
      </c>
      <c r="AI101" s="7">
        <v>172822.39999999999</v>
      </c>
      <c r="AJ101" s="7">
        <v>0</v>
      </c>
      <c r="AK101" s="62"/>
      <c r="AL101" s="62"/>
      <c r="AM101" s="62"/>
      <c r="AN101" s="62"/>
    </row>
    <row r="102" spans="1:40" s="65" customFormat="1" ht="38.25" x14ac:dyDescent="0.2">
      <c r="A102" s="5" t="s">
        <v>23</v>
      </c>
      <c r="B102" s="61" t="s">
        <v>179</v>
      </c>
      <c r="C102" s="62">
        <v>1.4</v>
      </c>
      <c r="D102" s="79">
        <f t="shared" si="11"/>
        <v>2.4</v>
      </c>
      <c r="E102" s="37">
        <f t="shared" si="12"/>
        <v>2788</v>
      </c>
      <c r="F102" s="25">
        <f t="shared" si="13"/>
        <v>2</v>
      </c>
      <c r="G102" s="2">
        <v>2713</v>
      </c>
      <c r="H102" s="5"/>
      <c r="I102" s="2">
        <v>3333</v>
      </c>
      <c r="J102" s="5"/>
      <c r="K102" s="5"/>
      <c r="L102" s="5"/>
      <c r="M102" s="5"/>
      <c r="N102" s="5"/>
      <c r="O102" s="9">
        <v>75</v>
      </c>
      <c r="P102" s="8">
        <v>2</v>
      </c>
      <c r="Q102" s="8">
        <v>25</v>
      </c>
      <c r="R102" s="6">
        <v>0</v>
      </c>
      <c r="S102" s="62"/>
      <c r="T102" s="62"/>
      <c r="U102" s="62"/>
      <c r="V102" s="62"/>
      <c r="W102" s="28">
        <f t="shared" si="14"/>
        <v>646144.80000000005</v>
      </c>
      <c r="X102" s="28">
        <f t="shared" si="15"/>
        <v>210.7</v>
      </c>
      <c r="Y102" s="28">
        <v>630572</v>
      </c>
      <c r="Z102" s="62"/>
      <c r="AA102" s="62">
        <v>657070.69999999995</v>
      </c>
      <c r="AB102" s="62"/>
      <c r="AC102" s="62"/>
      <c r="AD102" s="62"/>
      <c r="AE102" s="62"/>
      <c r="AF102" s="62"/>
      <c r="AG102" s="10">
        <v>15572.8</v>
      </c>
      <c r="AH102" s="7">
        <v>210.7</v>
      </c>
      <c r="AI102" s="7">
        <v>7172</v>
      </c>
      <c r="AJ102" s="7">
        <v>0</v>
      </c>
      <c r="AK102" s="62"/>
      <c r="AL102" s="62"/>
      <c r="AM102" s="62"/>
      <c r="AN102" s="62"/>
    </row>
    <row r="103" spans="1:40" s="65" customFormat="1" ht="12.75" x14ac:dyDescent="0.2">
      <c r="A103" s="67" t="s">
        <v>120</v>
      </c>
      <c r="B103" s="61" t="s">
        <v>180</v>
      </c>
      <c r="C103" s="62">
        <v>19.038</v>
      </c>
      <c r="D103" s="77">
        <f t="shared" si="11"/>
        <v>14.579000000000001</v>
      </c>
      <c r="E103" s="37">
        <f t="shared" si="12"/>
        <v>16653</v>
      </c>
      <c r="F103" s="25">
        <f t="shared" si="13"/>
        <v>0</v>
      </c>
      <c r="G103" s="2">
        <v>15768</v>
      </c>
      <c r="H103" s="5"/>
      <c r="I103" s="2"/>
      <c r="J103" s="5"/>
      <c r="K103" s="5"/>
      <c r="L103" s="5"/>
      <c r="M103" s="5"/>
      <c r="N103" s="5"/>
      <c r="O103" s="9">
        <v>885</v>
      </c>
      <c r="P103" s="8">
        <v>0</v>
      </c>
      <c r="Q103" s="8"/>
      <c r="R103" s="6"/>
      <c r="S103" s="62"/>
      <c r="T103" s="62"/>
      <c r="U103" s="62"/>
      <c r="V103" s="62"/>
      <c r="W103" s="28">
        <f t="shared" si="14"/>
        <v>373525.8</v>
      </c>
      <c r="X103" s="28">
        <f t="shared" si="15"/>
        <v>0</v>
      </c>
      <c r="Y103" s="28">
        <v>327630.59999999998</v>
      </c>
      <c r="Z103" s="62"/>
      <c r="AA103" s="62"/>
      <c r="AB103" s="62"/>
      <c r="AC103" s="62"/>
      <c r="AD103" s="62"/>
      <c r="AE103" s="62"/>
      <c r="AF103" s="62"/>
      <c r="AG103" s="10">
        <v>45895.199999999997</v>
      </c>
      <c r="AH103" s="7">
        <v>0</v>
      </c>
      <c r="AI103" s="7"/>
      <c r="AJ103" s="7"/>
      <c r="AK103" s="62"/>
      <c r="AL103" s="62"/>
      <c r="AM103" s="62"/>
      <c r="AN103" s="62"/>
    </row>
    <row r="104" spans="1:40" s="65" customFormat="1" ht="12.75" x14ac:dyDescent="0.2">
      <c r="A104" s="5" t="s">
        <v>26</v>
      </c>
      <c r="B104" s="61" t="s">
        <v>181</v>
      </c>
      <c r="C104" s="62">
        <v>0.45700000000000002</v>
      </c>
      <c r="D104" s="77">
        <f t="shared" si="11"/>
        <v>0.41399999999999998</v>
      </c>
      <c r="E104" s="37">
        <f t="shared" si="12"/>
        <v>473</v>
      </c>
      <c r="F104" s="25">
        <f t="shared" si="13"/>
        <v>0</v>
      </c>
      <c r="G104" s="2">
        <v>423</v>
      </c>
      <c r="H104" s="5"/>
      <c r="I104" s="2">
        <v>25</v>
      </c>
      <c r="J104" s="5"/>
      <c r="K104" s="5"/>
      <c r="L104" s="5"/>
      <c r="M104" s="5"/>
      <c r="N104" s="5"/>
      <c r="O104" s="8">
        <v>50</v>
      </c>
      <c r="P104" s="8">
        <v>0</v>
      </c>
      <c r="Q104" s="8">
        <v>2</v>
      </c>
      <c r="R104" s="6">
        <v>0</v>
      </c>
      <c r="S104" s="62"/>
      <c r="T104" s="62"/>
      <c r="U104" s="62"/>
      <c r="V104" s="62"/>
      <c r="W104" s="28">
        <f t="shared" si="14"/>
        <v>28950.799999999999</v>
      </c>
      <c r="X104" s="28">
        <f t="shared" si="15"/>
        <v>0</v>
      </c>
      <c r="Y104" s="28">
        <v>25036</v>
      </c>
      <c r="Z104" s="62"/>
      <c r="AA104" s="62">
        <v>5064.7</v>
      </c>
      <c r="AB104" s="62"/>
      <c r="AC104" s="62"/>
      <c r="AD104" s="62"/>
      <c r="AE104" s="62"/>
      <c r="AF104" s="62"/>
      <c r="AG104" s="51">
        <v>3914.8</v>
      </c>
      <c r="AH104" s="7">
        <v>0</v>
      </c>
      <c r="AI104" s="7">
        <v>799.4</v>
      </c>
      <c r="AJ104" s="7">
        <v>0</v>
      </c>
      <c r="AK104" s="62"/>
      <c r="AL104" s="62"/>
      <c r="AM104" s="62"/>
      <c r="AN104" s="62"/>
    </row>
    <row r="105" spans="1:40" s="65" customFormat="1" ht="25.5" x14ac:dyDescent="0.2">
      <c r="A105" s="5" t="s">
        <v>24</v>
      </c>
      <c r="B105" s="61" t="s">
        <v>182</v>
      </c>
      <c r="C105" s="62">
        <v>9.4</v>
      </c>
      <c r="D105" s="77">
        <f t="shared" si="11"/>
        <v>11.711</v>
      </c>
      <c r="E105" s="37">
        <f t="shared" si="12"/>
        <v>13377</v>
      </c>
      <c r="F105" s="25">
        <f t="shared" si="13"/>
        <v>92</v>
      </c>
      <c r="G105" s="2">
        <v>12527</v>
      </c>
      <c r="H105" s="5"/>
      <c r="I105" s="2">
        <v>320</v>
      </c>
      <c r="J105" s="5">
        <v>55</v>
      </c>
      <c r="K105" s="5"/>
      <c r="L105" s="5"/>
      <c r="M105" s="5"/>
      <c r="N105" s="5"/>
      <c r="O105" s="9">
        <v>850</v>
      </c>
      <c r="P105" s="8">
        <v>92</v>
      </c>
      <c r="Q105" s="8">
        <v>400</v>
      </c>
      <c r="R105" s="6">
        <v>11</v>
      </c>
      <c r="S105" s="62"/>
      <c r="T105" s="62"/>
      <c r="U105" s="62"/>
      <c r="V105" s="62"/>
      <c r="W105" s="28">
        <f t="shared" si="14"/>
        <v>603669.09</v>
      </c>
      <c r="X105" s="28">
        <f t="shared" si="15"/>
        <v>17523.400000000001</v>
      </c>
      <c r="Y105" s="28">
        <v>504768.79</v>
      </c>
      <c r="Z105" s="62">
        <f t="shared" ref="Z105:Z106" si="16">AB105</f>
        <v>9114</v>
      </c>
      <c r="AA105" s="62">
        <v>71507.899999999994</v>
      </c>
      <c r="AB105" s="62">
        <v>9114</v>
      </c>
      <c r="AC105" s="62"/>
      <c r="AD105" s="62"/>
      <c r="AE105" s="62"/>
      <c r="AF105" s="62"/>
      <c r="AG105" s="10">
        <v>98900.3</v>
      </c>
      <c r="AH105" s="7">
        <v>8409.4</v>
      </c>
      <c r="AI105" s="7">
        <v>87046.8</v>
      </c>
      <c r="AJ105" s="7">
        <v>3683.5</v>
      </c>
      <c r="AK105" s="62"/>
      <c r="AL105" s="62"/>
      <c r="AM105" s="62"/>
      <c r="AN105" s="62"/>
    </row>
    <row r="106" spans="1:40" s="65" customFormat="1" ht="38.25" x14ac:dyDescent="0.2">
      <c r="A106" s="5" t="s">
        <v>29</v>
      </c>
      <c r="B106" s="61" t="s">
        <v>183</v>
      </c>
      <c r="C106" s="62">
        <v>6.3079999999999998</v>
      </c>
      <c r="D106" s="77">
        <f t="shared" si="11"/>
        <v>5.8570000000000002</v>
      </c>
      <c r="E106" s="37">
        <f t="shared" si="12"/>
        <v>6690</v>
      </c>
      <c r="F106" s="25">
        <f t="shared" si="13"/>
        <v>48</v>
      </c>
      <c r="G106" s="2">
        <v>6310</v>
      </c>
      <c r="H106" s="5"/>
      <c r="I106" s="2">
        <v>211</v>
      </c>
      <c r="J106" s="5">
        <v>33</v>
      </c>
      <c r="K106" s="5"/>
      <c r="L106" s="5"/>
      <c r="M106" s="5"/>
      <c r="N106" s="5"/>
      <c r="O106" s="9">
        <v>380</v>
      </c>
      <c r="P106" s="8">
        <v>48</v>
      </c>
      <c r="Q106" s="8">
        <v>32</v>
      </c>
      <c r="R106" s="6">
        <v>5</v>
      </c>
      <c r="S106" s="62"/>
      <c r="T106" s="62"/>
      <c r="U106" s="62"/>
      <c r="V106" s="62"/>
      <c r="W106" s="28">
        <f t="shared" si="14"/>
        <v>245435.2</v>
      </c>
      <c r="X106" s="28">
        <f t="shared" si="15"/>
        <v>6733.5</v>
      </c>
      <c r="Y106" s="28">
        <v>227389.5</v>
      </c>
      <c r="Z106" s="62">
        <f t="shared" si="16"/>
        <v>3868.1</v>
      </c>
      <c r="AA106" s="62">
        <v>26237.3</v>
      </c>
      <c r="AB106" s="62">
        <v>3868.1</v>
      </c>
      <c r="AC106" s="62"/>
      <c r="AD106" s="62"/>
      <c r="AE106" s="62"/>
      <c r="AF106" s="62"/>
      <c r="AG106" s="10">
        <v>18045.7</v>
      </c>
      <c r="AH106" s="7">
        <v>2865.4</v>
      </c>
      <c r="AI106" s="7">
        <v>4256.3999999999996</v>
      </c>
      <c r="AJ106" s="7">
        <v>667.9</v>
      </c>
      <c r="AK106" s="62"/>
      <c r="AL106" s="62"/>
      <c r="AM106" s="62"/>
      <c r="AN106" s="62"/>
    </row>
    <row r="107" spans="1:40" s="65" customFormat="1" ht="153" x14ac:dyDescent="0.2">
      <c r="A107" s="5" t="s">
        <v>125</v>
      </c>
      <c r="B107" s="76" t="s">
        <v>187</v>
      </c>
      <c r="C107" s="62">
        <v>19.8</v>
      </c>
      <c r="D107" s="79">
        <f t="shared" si="11"/>
        <v>24.9</v>
      </c>
      <c r="E107" s="37">
        <f t="shared" si="12"/>
        <v>28466</v>
      </c>
      <c r="F107" s="25">
        <f t="shared" si="13"/>
        <v>112</v>
      </c>
      <c r="G107" s="2">
        <v>26208</v>
      </c>
      <c r="H107" s="5"/>
      <c r="I107" s="2">
        <v>113</v>
      </c>
      <c r="J107" s="5">
        <v>9</v>
      </c>
      <c r="K107" s="5"/>
      <c r="L107" s="5"/>
      <c r="M107" s="5"/>
      <c r="N107" s="5"/>
      <c r="O107" s="8">
        <v>2258</v>
      </c>
      <c r="P107" s="8">
        <v>112</v>
      </c>
      <c r="Q107" s="8">
        <v>1</v>
      </c>
      <c r="R107" s="6">
        <v>1</v>
      </c>
      <c r="S107" s="62"/>
      <c r="T107" s="62"/>
      <c r="U107" s="62"/>
      <c r="V107" s="62"/>
      <c r="W107" s="28">
        <f t="shared" si="14"/>
        <v>820924.03</v>
      </c>
      <c r="X107" s="28">
        <f t="shared" si="15"/>
        <v>5243.4</v>
      </c>
      <c r="Y107" s="28">
        <v>771853.23</v>
      </c>
      <c r="Z107" s="62">
        <f>AB107</f>
        <v>655.7</v>
      </c>
      <c r="AA107" s="62">
        <v>23465</v>
      </c>
      <c r="AB107" s="62">
        <v>655.7</v>
      </c>
      <c r="AC107" s="62"/>
      <c r="AD107" s="62"/>
      <c r="AE107" s="62"/>
      <c r="AF107" s="62"/>
      <c r="AG107" s="51">
        <v>49070.8</v>
      </c>
      <c r="AH107" s="7">
        <v>4587.7</v>
      </c>
      <c r="AI107" s="7">
        <v>221.6</v>
      </c>
      <c r="AJ107" s="7">
        <v>221.6</v>
      </c>
      <c r="AK107" s="62"/>
      <c r="AL107" s="62"/>
      <c r="AM107" s="62"/>
      <c r="AN107" s="62"/>
    </row>
    <row r="108" spans="1:40" s="65" customFormat="1" ht="25.5" x14ac:dyDescent="0.2">
      <c r="A108" s="82" t="s">
        <v>25</v>
      </c>
      <c r="B108" s="76" t="s">
        <v>189</v>
      </c>
      <c r="C108" s="62">
        <v>0.316</v>
      </c>
      <c r="D108" s="77">
        <f t="shared" si="11"/>
        <v>0.23699999999999999</v>
      </c>
      <c r="E108" s="37">
        <f t="shared" si="12"/>
        <v>271</v>
      </c>
      <c r="F108" s="25">
        <f t="shared" si="13"/>
        <v>4</v>
      </c>
      <c r="G108" s="2">
        <v>260</v>
      </c>
      <c r="H108" s="5"/>
      <c r="I108" s="2"/>
      <c r="J108" s="5"/>
      <c r="K108" s="5"/>
      <c r="L108" s="5"/>
      <c r="M108" s="5"/>
      <c r="N108" s="5"/>
      <c r="O108" s="9">
        <v>11</v>
      </c>
      <c r="P108" s="8">
        <v>4</v>
      </c>
      <c r="Q108" s="8"/>
      <c r="R108" s="6"/>
      <c r="S108" s="62"/>
      <c r="T108" s="62"/>
      <c r="U108" s="62"/>
      <c r="V108" s="62"/>
      <c r="W108" s="28">
        <f t="shared" si="14"/>
        <v>36057.599999999999</v>
      </c>
      <c r="X108" s="28">
        <f t="shared" si="15"/>
        <v>565.70000000000005</v>
      </c>
      <c r="Y108" s="28">
        <v>35026.699999999997</v>
      </c>
      <c r="Z108" s="62"/>
      <c r="AA108" s="62"/>
      <c r="AB108" s="62"/>
      <c r="AC108" s="62"/>
      <c r="AD108" s="62"/>
      <c r="AE108" s="62"/>
      <c r="AF108" s="62"/>
      <c r="AG108" s="10">
        <v>1030.9000000000001</v>
      </c>
      <c r="AH108" s="7">
        <v>565.70000000000005</v>
      </c>
      <c r="AI108" s="7"/>
      <c r="AJ108" s="7"/>
      <c r="AK108" s="62"/>
      <c r="AL108" s="62"/>
      <c r="AM108" s="62"/>
      <c r="AN108" s="62"/>
    </row>
    <row r="109" spans="1:40" s="65" customFormat="1" ht="38.25" x14ac:dyDescent="0.2">
      <c r="A109" s="83" t="s">
        <v>30</v>
      </c>
      <c r="B109" s="72" t="s">
        <v>188</v>
      </c>
      <c r="C109" s="15">
        <v>1.3</v>
      </c>
      <c r="D109" s="79">
        <f t="shared" si="11"/>
        <v>1</v>
      </c>
      <c r="E109" s="37">
        <f t="shared" si="12"/>
        <v>1198</v>
      </c>
      <c r="F109" s="25">
        <f t="shared" si="13"/>
        <v>24</v>
      </c>
      <c r="G109" s="2">
        <v>1114</v>
      </c>
      <c r="H109" s="5"/>
      <c r="I109" s="2">
        <v>41</v>
      </c>
      <c r="J109" s="5"/>
      <c r="K109" s="5"/>
      <c r="L109" s="5"/>
      <c r="M109" s="5"/>
      <c r="N109" s="5"/>
      <c r="O109" s="9">
        <v>84</v>
      </c>
      <c r="P109" s="8">
        <v>24</v>
      </c>
      <c r="Q109" s="8">
        <v>5</v>
      </c>
      <c r="R109" s="8">
        <v>5</v>
      </c>
      <c r="S109" s="62"/>
      <c r="T109" s="62"/>
      <c r="U109" s="62"/>
      <c r="V109" s="62"/>
      <c r="W109" s="28">
        <f t="shared" si="14"/>
        <v>57119</v>
      </c>
      <c r="X109" s="28">
        <f t="shared" si="15"/>
        <v>1593.2</v>
      </c>
      <c r="Y109" s="28">
        <v>52593.7</v>
      </c>
      <c r="Z109" s="62"/>
      <c r="AA109" s="62">
        <v>6273.7</v>
      </c>
      <c r="AB109" s="62"/>
      <c r="AC109" s="62"/>
      <c r="AD109" s="62"/>
      <c r="AE109" s="62"/>
      <c r="AF109" s="62"/>
      <c r="AG109" s="10">
        <v>4525.3</v>
      </c>
      <c r="AH109" s="7">
        <v>1593.2</v>
      </c>
      <c r="AI109" s="7">
        <v>873.7</v>
      </c>
      <c r="AJ109" s="7">
        <v>873.7</v>
      </c>
      <c r="AK109" s="62"/>
      <c r="AL109" s="62"/>
      <c r="AM109" s="62"/>
      <c r="AN109" s="62"/>
    </row>
    <row r="110" spans="1:40" s="65" customFormat="1" ht="12.75" x14ac:dyDescent="0.2">
      <c r="A110" s="83" t="s">
        <v>27</v>
      </c>
      <c r="B110" s="72" t="s">
        <v>190</v>
      </c>
      <c r="C110" s="15">
        <v>3.3969999999999998</v>
      </c>
      <c r="D110" s="77">
        <f t="shared" si="11"/>
        <v>2.794</v>
      </c>
      <c r="E110" s="37">
        <f t="shared" si="12"/>
        <v>3191</v>
      </c>
      <c r="F110" s="25">
        <f t="shared" si="13"/>
        <v>17</v>
      </c>
      <c r="G110" s="2">
        <v>3066</v>
      </c>
      <c r="H110" s="5"/>
      <c r="I110" s="2">
        <v>20</v>
      </c>
      <c r="J110" s="5">
        <v>10</v>
      </c>
      <c r="K110" s="5"/>
      <c r="L110" s="5"/>
      <c r="M110" s="5"/>
      <c r="N110" s="5"/>
      <c r="O110" s="9">
        <v>125</v>
      </c>
      <c r="P110" s="8">
        <v>17</v>
      </c>
      <c r="Q110" s="62">
        <v>5</v>
      </c>
      <c r="R110" s="6">
        <v>0</v>
      </c>
      <c r="S110" s="62"/>
      <c r="T110" s="62"/>
      <c r="U110" s="62"/>
      <c r="V110" s="62"/>
      <c r="W110" s="28">
        <f t="shared" si="14"/>
        <v>164417.60000000001</v>
      </c>
      <c r="X110" s="28">
        <f t="shared" si="15"/>
        <v>1174.0999999999999</v>
      </c>
      <c r="Y110" s="28">
        <v>156427</v>
      </c>
      <c r="Z110" s="62">
        <f>AB110</f>
        <v>227.8</v>
      </c>
      <c r="AA110" s="62">
        <v>4575.7</v>
      </c>
      <c r="AB110" s="62">
        <v>227.8</v>
      </c>
      <c r="AC110" s="62"/>
      <c r="AD110" s="62"/>
      <c r="AE110" s="62"/>
      <c r="AF110" s="62"/>
      <c r="AG110" s="10">
        <v>7990.6</v>
      </c>
      <c r="AH110" s="7">
        <v>946.3</v>
      </c>
      <c r="AI110" s="7">
        <v>1150.7</v>
      </c>
      <c r="AJ110" s="7">
        <v>0</v>
      </c>
      <c r="AK110" s="62"/>
      <c r="AL110" s="62"/>
      <c r="AM110" s="62"/>
      <c r="AN110" s="62"/>
    </row>
    <row r="111" spans="1:40" s="65" customFormat="1" ht="12.75" x14ac:dyDescent="0.2">
      <c r="A111" s="84" t="s">
        <v>71</v>
      </c>
      <c r="B111" s="72" t="s">
        <v>191</v>
      </c>
      <c r="C111" s="67"/>
      <c r="D111" s="67"/>
      <c r="E111" s="67"/>
      <c r="F111" s="68"/>
      <c r="G111" s="68"/>
      <c r="H111" s="67"/>
      <c r="I111" s="68"/>
      <c r="J111" s="67"/>
      <c r="K111" s="67"/>
      <c r="L111" s="67"/>
      <c r="M111" s="67"/>
      <c r="N111" s="67"/>
      <c r="O111" s="67"/>
      <c r="P111" s="67"/>
      <c r="Q111" s="67"/>
      <c r="R111" s="67"/>
      <c r="S111" s="67"/>
      <c r="T111" s="67"/>
      <c r="U111" s="67"/>
      <c r="V111" s="67"/>
      <c r="W111" s="67"/>
      <c r="X111" s="67"/>
      <c r="Y111" s="85"/>
      <c r="Z111" s="67"/>
      <c r="AA111" s="67"/>
      <c r="AB111" s="67"/>
      <c r="AC111" s="67"/>
      <c r="AD111" s="67"/>
      <c r="AE111" s="67"/>
      <c r="AF111" s="67"/>
      <c r="AG111" s="67"/>
      <c r="AH111" s="67"/>
      <c r="AI111" s="67"/>
      <c r="AJ111" s="67"/>
      <c r="AK111" s="67"/>
      <c r="AL111" s="67"/>
      <c r="AM111" s="67"/>
      <c r="AN111" s="67"/>
    </row>
    <row r="112" spans="1:40" x14ac:dyDescent="0.25">
      <c r="A112" s="4" t="s">
        <v>194</v>
      </c>
    </row>
  </sheetData>
  <mergeCells count="24">
    <mergeCell ref="B5:B8"/>
    <mergeCell ref="C5:C8"/>
    <mergeCell ref="D5:D8"/>
    <mergeCell ref="E5:V5"/>
    <mergeCell ref="G7:J7"/>
    <mergeCell ref="K7:N7"/>
    <mergeCell ref="O7:R7"/>
    <mergeCell ref="S7:V7"/>
    <mergeCell ref="AH1:AN1"/>
    <mergeCell ref="AH2:AN2"/>
    <mergeCell ref="J3:AE3"/>
    <mergeCell ref="W5:AN5"/>
    <mergeCell ref="E6:E8"/>
    <mergeCell ref="F6:F8"/>
    <mergeCell ref="G6:N6"/>
    <mergeCell ref="O6:V6"/>
    <mergeCell ref="Y7:AB7"/>
    <mergeCell ref="AG7:AJ7"/>
    <mergeCell ref="AK7:AN7"/>
    <mergeCell ref="W6:W8"/>
    <mergeCell ref="X6:X8"/>
    <mergeCell ref="Y6:AF6"/>
    <mergeCell ref="AG6:AN6"/>
    <mergeCell ref="AC7:AF7"/>
  </mergeCells>
  <hyperlinks>
    <hyperlink ref="A35" location="Par9644" tooltip="&lt;**&gt; Включая объем специализированной медицинской помощи в стационарных условиях по профилю &quot;Токсикология&quot;." display="Par9644"/>
  </hyperlinks>
  <pageMargins left="3.937007874015748E-2" right="3.937007874015748E-2" top="0.94488188976377963" bottom="0.35433070866141736" header="0.31496062992125984" footer="0.31496062992125984"/>
  <pageSetup paperSize="9" scale="56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№18</vt:lpstr>
      <vt:lpstr>'Приложение №18'!Заголовки_для_печати</vt:lpstr>
      <vt:lpstr>'Приложение №18'!Область_печати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d_КовалевМВ_kmv</dc:creator>
  <cp:lastModifiedBy>Храмкова Екатерина Вячеславовна</cp:lastModifiedBy>
  <cp:lastPrinted>2024-12-27T09:21:21Z</cp:lastPrinted>
  <dcterms:created xsi:type="dcterms:W3CDTF">2022-01-24T06:47:46Z</dcterms:created>
  <dcterms:modified xsi:type="dcterms:W3CDTF">2024-12-27T09:21:25Z</dcterms:modified>
</cp:coreProperties>
</file>