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1" sheetId="1" r:id="rId1"/>
  </sheets>
  <definedNames>
    <definedName name="_xlnm.Print_Titles" localSheetId="0">'Приложение 1'!$5:$6</definedName>
    <definedName name="_xlnm.Print_Area" localSheetId="0">'Приложение 1'!$A$1:$O$77</definedName>
  </definedNames>
  <calcPr calcId="145621"/>
</workbook>
</file>

<file path=xl/calcChain.xml><?xml version="1.0" encoding="utf-8"?>
<calcChain xmlns="http://schemas.openxmlformats.org/spreadsheetml/2006/main">
  <c r="N7" i="1" l="1"/>
  <c r="O7" i="1"/>
  <c r="M7" i="1"/>
  <c r="O67" i="1"/>
  <c r="N67" i="1"/>
  <c r="N66" i="1" s="1"/>
  <c r="N65" i="1" s="1"/>
  <c r="N64" i="1" s="1"/>
  <c r="N63" i="1" s="1"/>
  <c r="N62" i="1" s="1"/>
  <c r="N61" i="1" s="1"/>
  <c r="N60" i="1" s="1"/>
  <c r="M67" i="1"/>
  <c r="O66" i="1"/>
  <c r="O65" i="1" s="1"/>
  <c r="O64" i="1" s="1"/>
  <c r="O63" i="1" s="1"/>
  <c r="O62" i="1" s="1"/>
  <c r="O61" i="1" s="1"/>
  <c r="O60" i="1" s="1"/>
  <c r="M66" i="1"/>
  <c r="M65" i="1" s="1"/>
  <c r="M64" i="1" s="1"/>
  <c r="M63" i="1" s="1"/>
  <c r="M62" i="1" s="1"/>
  <c r="M61" i="1" s="1"/>
  <c r="M60" i="1" s="1"/>
  <c r="M59" i="1" l="1"/>
  <c r="M34" i="1"/>
  <c r="M26" i="1"/>
  <c r="N33" i="1" l="1"/>
  <c r="N32" i="1" s="1"/>
  <c r="N31" i="1" s="1"/>
  <c r="O33" i="1"/>
  <c r="O32" i="1" s="1"/>
  <c r="O31" i="1" s="1"/>
  <c r="M33" i="1"/>
  <c r="M32" i="1" s="1"/>
  <c r="M31" i="1" s="1"/>
  <c r="N24" i="1" l="1"/>
  <c r="O24" i="1"/>
  <c r="M24" i="1"/>
  <c r="M16" i="1" l="1"/>
  <c r="N51" i="1" l="1"/>
  <c r="N50" i="1" s="1"/>
  <c r="N49" i="1" s="1"/>
  <c r="N48" i="1" s="1"/>
  <c r="N47" i="1" s="1"/>
  <c r="N46" i="1" s="1"/>
  <c r="O51" i="1"/>
  <c r="O50" i="1" s="1"/>
  <c r="O49" i="1" s="1"/>
  <c r="O48" i="1" s="1"/>
  <c r="O47" i="1" s="1"/>
  <c r="O46" i="1" s="1"/>
  <c r="M51" i="1"/>
  <c r="M50" i="1" s="1"/>
  <c r="M49" i="1" s="1"/>
  <c r="M48" i="1" s="1"/>
  <c r="M47" i="1" s="1"/>
  <c r="M46" i="1" s="1"/>
  <c r="N76" i="1" l="1"/>
  <c r="N75" i="1" s="1"/>
  <c r="N74" i="1" s="1"/>
  <c r="N73" i="1" s="1"/>
  <c r="N72" i="1" s="1"/>
  <c r="N71" i="1" s="1"/>
  <c r="N70" i="1" s="1"/>
  <c r="N69" i="1" s="1"/>
  <c r="O76" i="1"/>
  <c r="O75" i="1" s="1"/>
  <c r="O74" i="1" s="1"/>
  <c r="O73" i="1" s="1"/>
  <c r="O72" i="1" s="1"/>
  <c r="O71" i="1" s="1"/>
  <c r="O70" i="1" s="1"/>
  <c r="O69" i="1" s="1"/>
  <c r="M76" i="1"/>
  <c r="M75" i="1" s="1"/>
  <c r="M74" i="1" s="1"/>
  <c r="M73" i="1" s="1"/>
  <c r="M72" i="1" s="1"/>
  <c r="M71" i="1" s="1"/>
  <c r="M70" i="1" s="1"/>
  <c r="M69" i="1" s="1"/>
  <c r="N58" i="1"/>
  <c r="N57" i="1" s="1"/>
  <c r="N56" i="1" s="1"/>
  <c r="N55" i="1" s="1"/>
  <c r="N54" i="1" s="1"/>
  <c r="N53" i="1" s="1"/>
  <c r="O58" i="1"/>
  <c r="O57" i="1" s="1"/>
  <c r="O56" i="1" s="1"/>
  <c r="O55" i="1" s="1"/>
  <c r="O54" i="1" s="1"/>
  <c r="O53" i="1" s="1"/>
  <c r="M58" i="1"/>
  <c r="M57" i="1" s="1"/>
  <c r="M56" i="1" s="1"/>
  <c r="M55" i="1" s="1"/>
  <c r="M54" i="1" s="1"/>
  <c r="M53" i="1" s="1"/>
  <c r="M45" i="1" l="1"/>
  <c r="M44" i="1" s="1"/>
  <c r="N45" i="1"/>
  <c r="N44" i="1" s="1"/>
  <c r="O45" i="1"/>
  <c r="O44" i="1" s="1"/>
  <c r="N29" i="1" l="1"/>
  <c r="N28" i="1" s="1"/>
  <c r="O29" i="1"/>
  <c r="O28" i="1" s="1"/>
  <c r="M29" i="1"/>
  <c r="M28" i="1" s="1"/>
  <c r="N15" i="1" l="1"/>
  <c r="O15" i="1"/>
  <c r="M15" i="1"/>
  <c r="N14" i="1" l="1"/>
  <c r="N13" i="1" s="1"/>
  <c r="N12" i="1" s="1"/>
  <c r="N11" i="1" s="1"/>
  <c r="N10" i="1" s="1"/>
  <c r="N9" i="1" s="1"/>
  <c r="N8" i="1" s="1"/>
  <c r="O14" i="1"/>
  <c r="O13" i="1" s="1"/>
  <c r="O12" i="1" s="1"/>
  <c r="O11" i="1" s="1"/>
  <c r="O10" i="1" s="1"/>
  <c r="O9" i="1" s="1"/>
  <c r="O8" i="1" s="1"/>
  <c r="M14" i="1"/>
  <c r="M13" i="1" s="1"/>
  <c r="M12" i="1" s="1"/>
  <c r="M11" i="1" s="1"/>
  <c r="M10" i="1" s="1"/>
  <c r="M9" i="1" s="1"/>
  <c r="M8" i="1" s="1"/>
  <c r="N23" i="1"/>
  <c r="O23" i="1"/>
  <c r="M23" i="1"/>
  <c r="N42" i="1"/>
  <c r="N41" i="1" s="1"/>
  <c r="N40" i="1" s="1"/>
  <c r="N39" i="1" s="1"/>
  <c r="N38" i="1" s="1"/>
  <c r="N37" i="1" s="1"/>
  <c r="N36" i="1" s="1"/>
  <c r="N35" i="1" s="1"/>
  <c r="O42" i="1"/>
  <c r="O41" i="1" s="1"/>
  <c r="O40" i="1" s="1"/>
  <c r="O39" i="1" s="1"/>
  <c r="O38" i="1" s="1"/>
  <c r="O37" i="1" s="1"/>
  <c r="O36" i="1" s="1"/>
  <c r="O35" i="1" s="1"/>
  <c r="M42" i="1"/>
  <c r="M41" i="1" s="1"/>
  <c r="M40" i="1" s="1"/>
  <c r="M39" i="1" s="1"/>
  <c r="M38" i="1" s="1"/>
  <c r="M37" i="1" s="1"/>
  <c r="M36" i="1" s="1"/>
  <c r="M35" i="1" s="1"/>
  <c r="M22" i="1" l="1"/>
  <c r="N22" i="1"/>
  <c r="O22" i="1"/>
  <c r="O21" i="1" l="1"/>
  <c r="O20" i="1" s="1"/>
  <c r="O19" i="1" s="1"/>
  <c r="O18" i="1" s="1"/>
  <c r="O17" i="1" s="1"/>
  <c r="N21" i="1"/>
  <c r="N20" i="1" s="1"/>
  <c r="N19" i="1" s="1"/>
  <c r="N18" i="1" s="1"/>
  <c r="N17" i="1" s="1"/>
  <c r="M21" i="1"/>
  <c r="M20" i="1" s="1"/>
  <c r="M19" i="1" s="1"/>
  <c r="M18" i="1" s="1"/>
  <c r="M17" i="1" s="1"/>
  <c r="Q7" i="1" l="1"/>
  <c r="R7" i="1"/>
  <c r="P7" i="1"/>
</calcChain>
</file>

<file path=xl/sharedStrings.xml><?xml version="1.0" encoding="utf-8"?>
<sst xmlns="http://schemas.openxmlformats.org/spreadsheetml/2006/main" count="722" uniqueCount="133">
  <si>
    <t/>
  </si>
  <si>
    <t>рублей</t>
  </si>
  <si>
    <t>ГП</t>
  </si>
  <si>
    <t>ГРБС</t>
  </si>
  <si>
    <t>Рз</t>
  </si>
  <si>
    <t>Пр</t>
  </si>
  <si>
    <t>НР</t>
  </si>
  <si>
    <t>ВР</t>
  </si>
  <si>
    <t>Единица измерения</t>
  </si>
  <si>
    <t>Мощность</t>
  </si>
  <si>
    <t>Срок ввода в действие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</si>
  <si>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</si>
  <si>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</si>
  <si>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</si>
  <si>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</si>
  <si>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</si>
  <si>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</si>
  <si>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</si>
  <si>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</si>
  <si>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</si>
  <si>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</si>
  <si>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</si>
  <si>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</si>
  <si>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</si>
  <si>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14</t>
  </si>
  <si>
    <t>15</t>
  </si>
  <si>
    <t>16</t>
  </si>
  <si>
    <t>Итого</t>
  </si>
  <si>
    <t>01</t>
  </si>
  <si>
    <t>Национальная экономика</t>
  </si>
  <si>
    <t>04</t>
  </si>
  <si>
    <t>Комплексное развитие сельских территорий Брянской области</t>
  </si>
  <si>
    <t>07</t>
  </si>
  <si>
    <t>Региональный проект "Развитие транспортной инфраструктуры на сельских территориях"</t>
  </si>
  <si>
    <t>819</t>
  </si>
  <si>
    <t>Дорожное хозяйство (дорожные фонды)</t>
  </si>
  <si>
    <t>09</t>
  </si>
  <si>
    <t>Развитие транспортной инфраструктуры на сельских территориях</t>
  </si>
  <si>
    <t>R3720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</si>
  <si>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</si>
  <si>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</si>
  <si>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Реконструкция автомобильной дороги Яковск - Копылин на участке км 0+200 - км 3+300 в Трубчевском муниципальном районе Брянской области</t>
  </si>
  <si>
    <t>02</t>
  </si>
  <si>
    <t>Строительство (реконструкция) объектов теплоснабжения</t>
  </si>
  <si>
    <t>1И050</t>
  </si>
  <si>
    <t>Развитие здравоохранения Брянской области</t>
  </si>
  <si>
    <t>Здравоохранение</t>
  </si>
  <si>
    <t>Региональный проект "Развитие инфраструктуры сферы здравоохранения"</t>
  </si>
  <si>
    <t>Стационарная медицинская помощь</t>
  </si>
  <si>
    <t>Строительство (реконструкция) медицинских учреждений</t>
  </si>
  <si>
    <t>1И010</t>
  </si>
  <si>
    <t>Пристройка к хирургическому корпусу с консультативной поликлиникой на 200 посещений и хирургическим блоком на 90 коек ГАУЗ "Брянский областной онкологический диспансер"</t>
  </si>
  <si>
    <t>Посещение в смену</t>
  </si>
  <si>
    <t>200</t>
  </si>
  <si>
    <t>2028</t>
  </si>
  <si>
    <t>Административно-морфологический корпус ГБУЗ "Брянское областное бюро судебно-медицинской экспертизы</t>
  </si>
  <si>
    <t>800</t>
  </si>
  <si>
    <t>2025</t>
  </si>
  <si>
    <t>Областная инфекционная больница с центром профилактики и борьбы со СПИД ГБУЗ "Брянская областная инфекционная больница" на 120 коек и 200 посещений в смену</t>
  </si>
  <si>
    <t>2027</t>
  </si>
  <si>
    <t>Развитие культуры и туризма в Брянской области</t>
  </si>
  <si>
    <t>Региональный проект "Развитие инфраструктуры сферы культуры"</t>
  </si>
  <si>
    <t>815</t>
  </si>
  <si>
    <t>Культура, кинематография</t>
  </si>
  <si>
    <t>08</t>
  </si>
  <si>
    <t>Культура</t>
  </si>
  <si>
    <t>Строительство (реконструкция) учреждений культуры</t>
  </si>
  <si>
    <t>1И030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</si>
  <si>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</si>
  <si>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</si>
  <si>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Реконструкция музея-усадьбы А.К.Толстого. Брянская обл., Почепский р-н, с. Красный Рог</t>
  </si>
  <si>
    <t>Развитие физической культуры и спорта Брянской области</t>
  </si>
  <si>
    <t>25</t>
  </si>
  <si>
    <t>Физическая культура и спорт</t>
  </si>
  <si>
    <t>Развитие образования и науки Брянской области</t>
  </si>
  <si>
    <t>Региональный проект "Развитие инфраструктуры сферы образования"</t>
  </si>
  <si>
    <t>Образование</t>
  </si>
  <si>
    <t>Региональный проект "Развитие инфраструктуры сферы спорта"</t>
  </si>
  <si>
    <t>Массовый спорт</t>
  </si>
  <si>
    <t>Строительство (реконструкция) объектов физической культуры и спорта</t>
  </si>
  <si>
    <t>1И120</t>
  </si>
  <si>
    <t>Человек</t>
  </si>
  <si>
    <t>Перечень 
объектов бюджетных инвестиций государственной собственности региональной адресной инвестиционной программы на 2025 - 2027 годы</t>
  </si>
  <si>
    <t>Наименование государственного заказчика; объекта</t>
  </si>
  <si>
    <t>ТСЭ</t>
  </si>
  <si>
    <t>СЭ</t>
  </si>
  <si>
    <t>Департамент строительства Брянской области</t>
  </si>
  <si>
    <t>Государственный заказчик: государственное казённое учреждение "Управление автомобильных дорог Брянской области"</t>
  </si>
  <si>
    <t>Государственный заказчик: государственное казённое учреждение "Управление капитального строительства Брянской области"</t>
  </si>
  <si>
    <t>Государственный заказчик: государственное бюджетное учреждение культуры "Брянский государственный краеведческий музей"</t>
  </si>
  <si>
    <t>Посещение в год</t>
  </si>
  <si>
    <t>40000</t>
  </si>
  <si>
    <t>120/200</t>
  </si>
  <si>
    <t>Койки/
посещение в смену</t>
  </si>
  <si>
    <t>Вскрытий в год</t>
  </si>
  <si>
    <t>Километр</t>
  </si>
  <si>
    <t>Департамент культуры Брянской области</t>
  </si>
  <si>
    <t>МВт</t>
  </si>
  <si>
    <t>Директор департамента
строительства Брянской области</t>
  </si>
  <si>
    <t>Е.Н. Захаренко</t>
  </si>
  <si>
    <t>Заместитель Губернатора
Брянской области</t>
  </si>
  <si>
    <t>Н.К. Симоненко</t>
  </si>
  <si>
    <t>Исп. Бобаков Д.А.
Тел. 77-01-70 доб. 254</t>
  </si>
  <si>
    <t>R1110</t>
  </si>
  <si>
    <t>Капитальные вложения в объекты государственной собственности субъектов Российской Федерации</t>
  </si>
  <si>
    <t>Строительство (реконструкция) учреждений образования</t>
  </si>
  <si>
    <t>14920</t>
  </si>
  <si>
    <t>Место</t>
  </si>
  <si>
    <t>Дополнительное образование детей</t>
  </si>
  <si>
    <t>03</t>
  </si>
  <si>
    <t>Сохранение объекта культурного наследия (здания техникума, в котором учился Г.Н. Скоробогатый) с приспособлением для современного использования (здание ГАУ ДО "Клинцовский детский технопарк "Кванториум")</t>
  </si>
  <si>
    <t>Развитие промышленности, транспорта и связи Брянской области</t>
  </si>
  <si>
    <t>37</t>
  </si>
  <si>
    <t>Региональный проект "Развитие международного аэропорта "Брянск"</t>
  </si>
  <si>
    <t>Транспорт</t>
  </si>
  <si>
    <t>Реконструкция аэропортового комплекса (г. Брянск)</t>
  </si>
  <si>
    <t>Тысяча квадратных метров</t>
  </si>
  <si>
    <t>1529,4</t>
  </si>
  <si>
    <t>816</t>
  </si>
  <si>
    <t>Другие вопросы в области образования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</si>
  <si>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</si>
  <si>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465</t>
  </si>
  <si>
    <t>Департамент образования и науки Брянской области</t>
  </si>
  <si>
    <t>18520</t>
  </si>
  <si>
    <t>Строительство (реконструкция) аэропортовой инфраструктуры</t>
  </si>
  <si>
    <t>Государственный заказчик: 
государственное автономное учреждение "Брянский областной центр оздоровления "Деснянка"</t>
  </si>
  <si>
    <t>Строительство БМК и инженерных сетей для ГАУ "Брянский областной центр оздоровления "Деснянка" в г.Жуковка Брянской области</t>
  </si>
  <si>
    <t>Поликлиника ГАУЗ "Брянская городская поликлиника № 4" на 800 посещений в смену в Советском районе г. Брянска</t>
  </si>
  <si>
    <t>Амбулаторная помощь</t>
  </si>
  <si>
    <t>Областной центр лыжного спорта в г. Брянске</t>
  </si>
  <si>
    <t>110</t>
  </si>
  <si>
    <t xml:space="preserve">Приложение 1
к постановлению Правительства Брянской области
от                                     №              </t>
  </si>
  <si>
    <t>Утвержден
постановлением Правительства
Брянской области
от 11 февраля 2025 г. №  49-п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</si>
</sst>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56">
    <xf numFmtId="0" fontId="0" fillId="0" borderId="0" xfId="0" applyFont="1" applyFill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horizontal="center" vertical="center" wrapText="1"/>
    </xf>
    <xf numFmtId="4" fontId="8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" fontId="0" fillId="3" borderId="0" xfId="0" applyNumberFormat="1" applyFont="1" applyFill="1" applyAlignment="1">
      <alignment horizontal="center" vertical="center" wrapText="1"/>
    </xf>
    <xf numFmtId="0" fontId="0" fillId="3" borderId="0" xfId="0" applyFont="1" applyFill="1" applyAlignment="1">
      <alignment vertical="top" wrapText="1"/>
    </xf>
    <xf numFmtId="4" fontId="8" fillId="3" borderId="0" xfId="0" applyNumberFormat="1" applyFont="1" applyFill="1" applyAlignment="1">
      <alignment horizontal="center" vertical="center" wrapText="1"/>
    </xf>
    <xf numFmtId="0" fontId="8" fillId="3" borderId="0" xfId="0" applyFont="1" applyFill="1" applyAlignment="1">
      <alignment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top" wrapText="1"/>
    </xf>
    <xf numFmtId="0" fontId="0" fillId="2" borderId="0" xfId="0" applyFont="1" applyFill="1" applyAlignment="1">
      <alignment vertical="top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right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0" fontId="0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R92"/>
  <sheetViews>
    <sheetView tabSelected="1" view="pageBreakPreview" topLeftCell="A2" zoomScale="90" zoomScaleNormal="100" zoomScaleSheetLayoutView="90" workbookViewId="0">
      <selection activeCell="J10" sqref="J10"/>
    </sheetView>
  </sheetViews>
  <sheetFormatPr defaultRowHeight="12.75" x14ac:dyDescent="0.2"/>
  <cols>
    <col min="1" max="1" width="49" style="33" customWidth="1"/>
    <col min="2" max="2" width="5.6640625" style="33" customWidth="1"/>
    <col min="3" max="3" width="8.5" style="33" customWidth="1"/>
    <col min="4" max="4" width="6.33203125" style="33" customWidth="1"/>
    <col min="5" max="5" width="7.83203125" style="33" bestFit="1" customWidth="1"/>
    <col min="6" max="7" width="5.33203125" style="33" customWidth="1"/>
    <col min="8" max="8" width="9.1640625" style="33" bestFit="1" customWidth="1"/>
    <col min="9" max="9" width="7.1640625" style="33" customWidth="1"/>
    <col min="10" max="10" width="14.33203125" style="33" customWidth="1"/>
    <col min="11" max="11" width="12.1640625" style="33" customWidth="1"/>
    <col min="12" max="12" width="9.33203125" style="33" customWidth="1"/>
    <col min="13" max="15" width="21.83203125" style="33" bestFit="1" customWidth="1"/>
    <col min="16" max="18" width="21.83203125" style="6" customWidth="1"/>
  </cols>
  <sheetData>
    <row r="1" spans="1:18" ht="70.5" customHeight="1" x14ac:dyDescent="0.2">
      <c r="N1" s="51" t="s">
        <v>131</v>
      </c>
      <c r="O1" s="51"/>
    </row>
    <row r="2" spans="1:18" ht="75.2" customHeight="1" x14ac:dyDescent="0.2">
      <c r="A2" s="37" t="s">
        <v>0</v>
      </c>
      <c r="B2" s="37" t="s">
        <v>0</v>
      </c>
      <c r="C2" s="37" t="s">
        <v>0</v>
      </c>
      <c r="D2" s="37" t="s">
        <v>0</v>
      </c>
      <c r="E2" s="37" t="s">
        <v>0</v>
      </c>
      <c r="F2" s="37" t="s">
        <v>0</v>
      </c>
      <c r="G2" s="38" t="s">
        <v>0</v>
      </c>
      <c r="H2" s="38" t="s">
        <v>0</v>
      </c>
      <c r="I2" s="38" t="s">
        <v>0</v>
      </c>
      <c r="J2" s="39"/>
      <c r="K2" s="39"/>
      <c r="L2" s="39"/>
      <c r="M2" s="39"/>
      <c r="N2" s="54" t="s">
        <v>132</v>
      </c>
      <c r="O2" s="54"/>
    </row>
    <row r="3" spans="1:18" ht="33" customHeight="1" x14ac:dyDescent="0.2">
      <c r="A3" s="52" t="s">
        <v>82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8" ht="17.45" customHeight="1" x14ac:dyDescent="0.2">
      <c r="A4" s="53" t="s">
        <v>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8" ht="42.6" customHeight="1" x14ac:dyDescent="0.2">
      <c r="A5" s="1" t="s">
        <v>83</v>
      </c>
      <c r="B5" s="1" t="s">
        <v>2</v>
      </c>
      <c r="C5" s="1" t="s">
        <v>84</v>
      </c>
      <c r="D5" s="1" t="s">
        <v>85</v>
      </c>
      <c r="E5" s="1" t="s">
        <v>3</v>
      </c>
      <c r="F5" s="1" t="s">
        <v>4</v>
      </c>
      <c r="G5" s="1" t="s">
        <v>5</v>
      </c>
      <c r="H5" s="1" t="s">
        <v>6</v>
      </c>
      <c r="I5" s="1" t="s">
        <v>7</v>
      </c>
      <c r="J5" s="2" t="s">
        <v>8</v>
      </c>
      <c r="K5" s="2" t="s">
        <v>9</v>
      </c>
      <c r="L5" s="18" t="s">
        <v>10</v>
      </c>
      <c r="M5" s="1" t="s">
        <v>11</v>
      </c>
      <c r="N5" s="1" t="s">
        <v>12</v>
      </c>
      <c r="O5" s="1" t="s">
        <v>13</v>
      </c>
    </row>
    <row r="6" spans="1:18" ht="14.45" customHeight="1" x14ac:dyDescent="0.2">
      <c r="A6" s="29" t="s">
        <v>14</v>
      </c>
      <c r="B6" s="29" t="s">
        <v>15</v>
      </c>
      <c r="C6" s="29" t="s">
        <v>16</v>
      </c>
      <c r="D6" s="29" t="s">
        <v>17</v>
      </c>
      <c r="E6" s="29" t="s">
        <v>18</v>
      </c>
      <c r="F6" s="29" t="s">
        <v>19</v>
      </c>
      <c r="G6" s="29" t="s">
        <v>20</v>
      </c>
      <c r="H6" s="29" t="s">
        <v>21</v>
      </c>
      <c r="I6" s="29" t="s">
        <v>22</v>
      </c>
      <c r="J6" s="29">
        <v>10</v>
      </c>
      <c r="K6" s="29">
        <v>11</v>
      </c>
      <c r="L6" s="29">
        <v>12</v>
      </c>
      <c r="M6" s="40">
        <v>13</v>
      </c>
      <c r="N6" s="40">
        <v>14</v>
      </c>
      <c r="O6" s="40">
        <v>15</v>
      </c>
    </row>
    <row r="7" spans="1:18" ht="15.75" x14ac:dyDescent="0.2">
      <c r="A7" s="25" t="s">
        <v>27</v>
      </c>
      <c r="B7" s="29" t="s">
        <v>0</v>
      </c>
      <c r="C7" s="29" t="s">
        <v>0</v>
      </c>
      <c r="D7" s="29" t="s">
        <v>0</v>
      </c>
      <c r="E7" s="29" t="s">
        <v>0</v>
      </c>
      <c r="F7" s="29" t="s">
        <v>0</v>
      </c>
      <c r="G7" s="29" t="s">
        <v>0</v>
      </c>
      <c r="H7" s="29" t="s">
        <v>0</v>
      </c>
      <c r="I7" s="29" t="s">
        <v>0</v>
      </c>
      <c r="J7" s="29" t="s">
        <v>0</v>
      </c>
      <c r="K7" s="29" t="s">
        <v>0</v>
      </c>
      <c r="L7" s="29" t="s">
        <v>0</v>
      </c>
      <c r="M7" s="27">
        <f>M8+M17+M35+M44+M60+M69</f>
        <v>1361467245.51</v>
      </c>
      <c r="N7" s="27">
        <f t="shared" ref="N7:O7" si="0">N8+N17+N35+N44+N60+N69</f>
        <v>1002000000</v>
      </c>
      <c r="O7" s="27">
        <f t="shared" si="0"/>
        <v>1533450980</v>
      </c>
      <c r="P7" s="6" t="e">
        <f>M7+#REF!</f>
        <v>#REF!</v>
      </c>
      <c r="Q7" s="6" t="e">
        <f>N7+#REF!</f>
        <v>#REF!</v>
      </c>
      <c r="R7" s="6" t="e">
        <f>O7+#REF!</f>
        <v>#REF!</v>
      </c>
    </row>
    <row r="8" spans="1:18" ht="31.5" x14ac:dyDescent="0.2">
      <c r="A8" s="25" t="s">
        <v>31</v>
      </c>
      <c r="B8" s="26" t="s">
        <v>32</v>
      </c>
      <c r="C8" s="26" t="s">
        <v>0</v>
      </c>
      <c r="D8" s="26" t="s">
        <v>0</v>
      </c>
      <c r="E8" s="26" t="s">
        <v>0</v>
      </c>
      <c r="F8" s="26" t="s">
        <v>0</v>
      </c>
      <c r="G8" s="26" t="s">
        <v>0</v>
      </c>
      <c r="H8" s="32" t="s">
        <v>0</v>
      </c>
      <c r="I8" s="32" t="s">
        <v>0</v>
      </c>
      <c r="J8" s="32" t="s">
        <v>0</v>
      </c>
      <c r="K8" s="32" t="s">
        <v>0</v>
      </c>
      <c r="L8" s="32" t="s">
        <v>0</v>
      </c>
      <c r="M8" s="27">
        <f t="shared" ref="M8:M14" si="1">M9</f>
        <v>136998852.22</v>
      </c>
      <c r="N8" s="27">
        <f t="shared" ref="N8:O15" si="2">N9</f>
        <v>0</v>
      </c>
      <c r="O8" s="27">
        <f t="shared" si="2"/>
        <v>0</v>
      </c>
    </row>
    <row r="9" spans="1:18" ht="47.25" x14ac:dyDescent="0.2">
      <c r="A9" s="25" t="s">
        <v>33</v>
      </c>
      <c r="B9" s="26" t="s">
        <v>32</v>
      </c>
      <c r="C9" s="26">
        <v>2</v>
      </c>
      <c r="D9" s="26" t="s">
        <v>30</v>
      </c>
      <c r="E9" s="26" t="s">
        <v>0</v>
      </c>
      <c r="F9" s="26" t="s">
        <v>0</v>
      </c>
      <c r="G9" s="26" t="s">
        <v>0</v>
      </c>
      <c r="H9" s="32" t="s">
        <v>0</v>
      </c>
      <c r="I9" s="32" t="s">
        <v>0</v>
      </c>
      <c r="J9" s="32" t="s">
        <v>0</v>
      </c>
      <c r="K9" s="32" t="s">
        <v>0</v>
      </c>
      <c r="L9" s="32" t="s">
        <v>0</v>
      </c>
      <c r="M9" s="27">
        <f t="shared" si="1"/>
        <v>136998852.22</v>
      </c>
      <c r="N9" s="27">
        <f t="shared" si="2"/>
        <v>0</v>
      </c>
      <c r="O9" s="27">
        <f t="shared" si="2"/>
        <v>0</v>
      </c>
    </row>
    <row r="10" spans="1:18" ht="31.5" x14ac:dyDescent="0.2">
      <c r="A10" s="25" t="s">
        <v>86</v>
      </c>
      <c r="B10" s="26" t="s">
        <v>32</v>
      </c>
      <c r="C10" s="26">
        <v>2</v>
      </c>
      <c r="D10" s="26" t="s">
        <v>30</v>
      </c>
      <c r="E10" s="26" t="s">
        <v>34</v>
      </c>
      <c r="F10" s="26" t="s">
        <v>0</v>
      </c>
      <c r="G10" s="26" t="s">
        <v>0</v>
      </c>
      <c r="H10" s="32" t="s">
        <v>0</v>
      </c>
      <c r="I10" s="32" t="s">
        <v>0</v>
      </c>
      <c r="J10" s="32" t="s">
        <v>0</v>
      </c>
      <c r="K10" s="32" t="s">
        <v>0</v>
      </c>
      <c r="L10" s="32" t="s">
        <v>0</v>
      </c>
      <c r="M10" s="27">
        <f t="shared" si="1"/>
        <v>136998852.22</v>
      </c>
      <c r="N10" s="27">
        <f t="shared" si="2"/>
        <v>0</v>
      </c>
      <c r="O10" s="27">
        <f t="shared" si="2"/>
        <v>0</v>
      </c>
    </row>
    <row r="11" spans="1:18" ht="78.75" x14ac:dyDescent="0.2">
      <c r="A11" s="25" t="s">
        <v>87</v>
      </c>
      <c r="B11" s="26" t="s">
        <v>32</v>
      </c>
      <c r="C11" s="26">
        <v>2</v>
      </c>
      <c r="D11" s="26" t="s">
        <v>30</v>
      </c>
      <c r="E11" s="26" t="s">
        <v>34</v>
      </c>
      <c r="F11" s="26"/>
      <c r="G11" s="26"/>
      <c r="H11" s="32"/>
      <c r="I11" s="32"/>
      <c r="J11" s="32"/>
      <c r="K11" s="32"/>
      <c r="L11" s="32"/>
      <c r="M11" s="27">
        <f t="shared" si="1"/>
        <v>136998852.22</v>
      </c>
      <c r="N11" s="27">
        <f t="shared" si="2"/>
        <v>0</v>
      </c>
      <c r="O11" s="27">
        <f t="shared" si="2"/>
        <v>0</v>
      </c>
    </row>
    <row r="12" spans="1:18" ht="15.75" x14ac:dyDescent="0.2">
      <c r="A12" s="34" t="s">
        <v>29</v>
      </c>
      <c r="B12" s="26" t="s">
        <v>32</v>
      </c>
      <c r="C12" s="26">
        <v>2</v>
      </c>
      <c r="D12" s="26" t="s">
        <v>30</v>
      </c>
      <c r="E12" s="26" t="s">
        <v>34</v>
      </c>
      <c r="F12" s="26" t="s">
        <v>30</v>
      </c>
      <c r="G12" s="26" t="s">
        <v>0</v>
      </c>
      <c r="H12" s="26" t="s">
        <v>0</v>
      </c>
      <c r="I12" s="26" t="s">
        <v>0</v>
      </c>
      <c r="J12" s="26" t="s">
        <v>0</v>
      </c>
      <c r="K12" s="26" t="s">
        <v>0</v>
      </c>
      <c r="L12" s="26" t="s">
        <v>0</v>
      </c>
      <c r="M12" s="27">
        <f t="shared" si="1"/>
        <v>136998852.22</v>
      </c>
      <c r="N12" s="27">
        <f t="shared" si="2"/>
        <v>0</v>
      </c>
      <c r="O12" s="27">
        <f t="shared" si="2"/>
        <v>0</v>
      </c>
    </row>
    <row r="13" spans="1:18" ht="31.5" x14ac:dyDescent="0.2">
      <c r="A13" s="34" t="s">
        <v>35</v>
      </c>
      <c r="B13" s="26" t="s">
        <v>32</v>
      </c>
      <c r="C13" s="26">
        <v>2</v>
      </c>
      <c r="D13" s="26" t="s">
        <v>30</v>
      </c>
      <c r="E13" s="26" t="s">
        <v>34</v>
      </c>
      <c r="F13" s="26" t="s">
        <v>30</v>
      </c>
      <c r="G13" s="26" t="s">
        <v>36</v>
      </c>
      <c r="H13" s="26" t="s">
        <v>0</v>
      </c>
      <c r="I13" s="26" t="s">
        <v>0</v>
      </c>
      <c r="J13" s="26" t="s">
        <v>0</v>
      </c>
      <c r="K13" s="26" t="s">
        <v>0</v>
      </c>
      <c r="L13" s="26" t="s">
        <v>0</v>
      </c>
      <c r="M13" s="27">
        <f t="shared" si="1"/>
        <v>136998852.22</v>
      </c>
      <c r="N13" s="27">
        <f t="shared" si="2"/>
        <v>0</v>
      </c>
      <c r="O13" s="27">
        <f t="shared" si="2"/>
        <v>0</v>
      </c>
    </row>
    <row r="14" spans="1:18" ht="47.25" x14ac:dyDescent="0.2">
      <c r="A14" s="25" t="s">
        <v>37</v>
      </c>
      <c r="B14" s="26" t="s">
        <v>32</v>
      </c>
      <c r="C14" s="26">
        <v>2</v>
      </c>
      <c r="D14" s="26" t="s">
        <v>30</v>
      </c>
      <c r="E14" s="26" t="s">
        <v>34</v>
      </c>
      <c r="F14" s="26" t="s">
        <v>30</v>
      </c>
      <c r="G14" s="26" t="s">
        <v>36</v>
      </c>
      <c r="H14" s="26" t="s">
        <v>38</v>
      </c>
      <c r="I14" s="32" t="s">
        <v>0</v>
      </c>
      <c r="J14" s="32" t="s">
        <v>0</v>
      </c>
      <c r="K14" s="32" t="s">
        <v>0</v>
      </c>
      <c r="L14" s="32" t="s">
        <v>0</v>
      </c>
      <c r="M14" s="27">
        <f t="shared" si="1"/>
        <v>136998852.22</v>
      </c>
      <c r="N14" s="27">
        <f t="shared" si="2"/>
        <v>0</v>
      </c>
      <c r="O14" s="27">
        <f t="shared" si="2"/>
        <v>0</v>
      </c>
    </row>
    <row r="15" spans="1:18" ht="63" x14ac:dyDescent="0.2">
      <c r="A15" s="25" t="s">
        <v>39</v>
      </c>
      <c r="B15" s="26" t="s">
        <v>32</v>
      </c>
      <c r="C15" s="26">
        <v>2</v>
      </c>
      <c r="D15" s="26" t="s">
        <v>30</v>
      </c>
      <c r="E15" s="26" t="s">
        <v>34</v>
      </c>
      <c r="F15" s="26" t="s">
        <v>30</v>
      </c>
      <c r="G15" s="26" t="s">
        <v>36</v>
      </c>
      <c r="H15" s="26" t="s">
        <v>38</v>
      </c>
      <c r="I15" s="26" t="s">
        <v>40</v>
      </c>
      <c r="J15" s="26" t="s">
        <v>0</v>
      </c>
      <c r="K15" s="26" t="s">
        <v>0</v>
      </c>
      <c r="L15" s="26" t="s">
        <v>0</v>
      </c>
      <c r="M15" s="27">
        <f>M16</f>
        <v>136998852.22</v>
      </c>
      <c r="N15" s="27">
        <f t="shared" si="2"/>
        <v>0</v>
      </c>
      <c r="O15" s="27">
        <f t="shared" si="2"/>
        <v>0</v>
      </c>
    </row>
    <row r="16" spans="1:18" ht="78.75" x14ac:dyDescent="0.2">
      <c r="A16" s="28" t="s">
        <v>41</v>
      </c>
      <c r="B16" s="29" t="s">
        <v>32</v>
      </c>
      <c r="C16" s="29">
        <v>2</v>
      </c>
      <c r="D16" s="29" t="s">
        <v>30</v>
      </c>
      <c r="E16" s="29" t="s">
        <v>34</v>
      </c>
      <c r="F16" s="29" t="s">
        <v>30</v>
      </c>
      <c r="G16" s="29" t="s">
        <v>36</v>
      </c>
      <c r="H16" s="29" t="s">
        <v>38</v>
      </c>
      <c r="I16" s="29" t="s">
        <v>40</v>
      </c>
      <c r="J16" s="9" t="s">
        <v>95</v>
      </c>
      <c r="K16" s="9">
        <v>3.1</v>
      </c>
      <c r="L16" s="9">
        <v>2025</v>
      </c>
      <c r="M16" s="30">
        <f>124838989.9+12159862.32</f>
        <v>136998852.22</v>
      </c>
      <c r="N16" s="30">
        <v>0</v>
      </c>
      <c r="O16" s="30">
        <v>0</v>
      </c>
    </row>
    <row r="17" spans="1:18" ht="31.5" x14ac:dyDescent="0.2">
      <c r="A17" s="25" t="s">
        <v>45</v>
      </c>
      <c r="B17" s="26" t="s">
        <v>24</v>
      </c>
      <c r="C17" s="26" t="s">
        <v>0</v>
      </c>
      <c r="D17" s="26" t="s">
        <v>0</v>
      </c>
      <c r="E17" s="26" t="s">
        <v>0</v>
      </c>
      <c r="F17" s="26" t="s">
        <v>0</v>
      </c>
      <c r="G17" s="26" t="s">
        <v>0</v>
      </c>
      <c r="H17" s="32" t="s">
        <v>0</v>
      </c>
      <c r="I17" s="32" t="s">
        <v>0</v>
      </c>
      <c r="J17" s="32" t="s">
        <v>0</v>
      </c>
      <c r="K17" s="32" t="s">
        <v>0</v>
      </c>
      <c r="L17" s="32" t="s">
        <v>0</v>
      </c>
      <c r="M17" s="27">
        <f t="shared" ref="M17:M23" si="3">M18</f>
        <v>621987616.09000003</v>
      </c>
      <c r="N17" s="27">
        <f t="shared" ref="N17:O23" si="4">N18</f>
        <v>1002000000</v>
      </c>
      <c r="O17" s="27">
        <f t="shared" si="4"/>
        <v>1533450980</v>
      </c>
    </row>
    <row r="18" spans="1:18" ht="47.25" x14ac:dyDescent="0.2">
      <c r="A18" s="25" t="s">
        <v>47</v>
      </c>
      <c r="B18" s="26" t="s">
        <v>24</v>
      </c>
      <c r="C18" s="26">
        <v>2</v>
      </c>
      <c r="D18" s="26" t="s">
        <v>42</v>
      </c>
      <c r="E18" s="26" t="s">
        <v>0</v>
      </c>
      <c r="F18" s="26" t="s">
        <v>0</v>
      </c>
      <c r="G18" s="26" t="s">
        <v>0</v>
      </c>
      <c r="H18" s="32" t="s">
        <v>0</v>
      </c>
      <c r="I18" s="32" t="s">
        <v>0</v>
      </c>
      <c r="J18" s="32" t="s">
        <v>0</v>
      </c>
      <c r="K18" s="32" t="s">
        <v>0</v>
      </c>
      <c r="L18" s="32" t="s">
        <v>0</v>
      </c>
      <c r="M18" s="27">
        <f t="shared" si="3"/>
        <v>621987616.09000003</v>
      </c>
      <c r="N18" s="27">
        <f t="shared" si="4"/>
        <v>1002000000</v>
      </c>
      <c r="O18" s="27">
        <f t="shared" si="4"/>
        <v>1533450980</v>
      </c>
    </row>
    <row r="19" spans="1:18" ht="31.5" x14ac:dyDescent="0.2">
      <c r="A19" s="41" t="s">
        <v>86</v>
      </c>
      <c r="B19" s="26" t="s">
        <v>24</v>
      </c>
      <c r="C19" s="26">
        <v>2</v>
      </c>
      <c r="D19" s="26" t="s">
        <v>42</v>
      </c>
      <c r="E19" s="26" t="s">
        <v>34</v>
      </c>
      <c r="F19" s="26" t="s">
        <v>0</v>
      </c>
      <c r="G19" s="26" t="s">
        <v>0</v>
      </c>
      <c r="H19" s="32" t="s">
        <v>0</v>
      </c>
      <c r="I19" s="32" t="s">
        <v>0</v>
      </c>
      <c r="J19" s="32" t="s">
        <v>0</v>
      </c>
      <c r="K19" s="32" t="s">
        <v>0</v>
      </c>
      <c r="L19" s="32" t="s">
        <v>0</v>
      </c>
      <c r="M19" s="27">
        <f t="shared" si="3"/>
        <v>621987616.09000003</v>
      </c>
      <c r="N19" s="27">
        <f t="shared" si="4"/>
        <v>1002000000</v>
      </c>
      <c r="O19" s="27">
        <f t="shared" si="4"/>
        <v>1533450980</v>
      </c>
    </row>
    <row r="20" spans="1:18" ht="78.75" x14ac:dyDescent="0.2">
      <c r="A20" s="25" t="s">
        <v>88</v>
      </c>
      <c r="B20" s="26" t="s">
        <v>24</v>
      </c>
      <c r="C20" s="26">
        <v>2</v>
      </c>
      <c r="D20" s="26" t="s">
        <v>42</v>
      </c>
      <c r="E20" s="26" t="s">
        <v>34</v>
      </c>
      <c r="F20" s="26"/>
      <c r="G20" s="26"/>
      <c r="H20" s="32"/>
      <c r="I20" s="32"/>
      <c r="J20" s="32"/>
      <c r="K20" s="32"/>
      <c r="L20" s="32"/>
      <c r="M20" s="27">
        <f t="shared" si="3"/>
        <v>621987616.09000003</v>
      </c>
      <c r="N20" s="27">
        <f t="shared" si="4"/>
        <v>1002000000</v>
      </c>
      <c r="O20" s="27">
        <f t="shared" si="4"/>
        <v>1533450980</v>
      </c>
    </row>
    <row r="21" spans="1:18" ht="15.75" x14ac:dyDescent="0.2">
      <c r="A21" s="34" t="s">
        <v>46</v>
      </c>
      <c r="B21" s="26" t="s">
        <v>24</v>
      </c>
      <c r="C21" s="26">
        <v>2</v>
      </c>
      <c r="D21" s="26" t="s">
        <v>42</v>
      </c>
      <c r="E21" s="26" t="s">
        <v>34</v>
      </c>
      <c r="F21" s="26" t="s">
        <v>36</v>
      </c>
      <c r="G21" s="26" t="s">
        <v>0</v>
      </c>
      <c r="H21" s="26" t="s">
        <v>0</v>
      </c>
      <c r="I21" s="26" t="s">
        <v>0</v>
      </c>
      <c r="J21" s="26" t="s">
        <v>0</v>
      </c>
      <c r="K21" s="26" t="s">
        <v>0</v>
      </c>
      <c r="L21" s="26" t="s">
        <v>0</v>
      </c>
      <c r="M21" s="27">
        <f>M22+M31</f>
        <v>621987616.09000003</v>
      </c>
      <c r="N21" s="27">
        <f t="shared" ref="N21:O21" si="5">N22+N31</f>
        <v>1002000000</v>
      </c>
      <c r="O21" s="27">
        <f t="shared" si="5"/>
        <v>1533450980</v>
      </c>
    </row>
    <row r="22" spans="1:18" ht="15.75" x14ac:dyDescent="0.2">
      <c r="A22" s="34" t="s">
        <v>48</v>
      </c>
      <c r="B22" s="26" t="s">
        <v>24</v>
      </c>
      <c r="C22" s="26">
        <v>2</v>
      </c>
      <c r="D22" s="26" t="s">
        <v>42</v>
      </c>
      <c r="E22" s="26" t="s">
        <v>34</v>
      </c>
      <c r="F22" s="26" t="s">
        <v>36</v>
      </c>
      <c r="G22" s="26" t="s">
        <v>28</v>
      </c>
      <c r="H22" s="26" t="s">
        <v>0</v>
      </c>
      <c r="I22" s="26" t="s">
        <v>0</v>
      </c>
      <c r="J22" s="26" t="s">
        <v>0</v>
      </c>
      <c r="K22" s="26" t="s">
        <v>0</v>
      </c>
      <c r="L22" s="26" t="s">
        <v>0</v>
      </c>
      <c r="M22" s="27">
        <f>M23+M28</f>
        <v>590000000</v>
      </c>
      <c r="N22" s="27">
        <f>N23+N28</f>
        <v>1002000000</v>
      </c>
      <c r="O22" s="27">
        <f>O23+O28</f>
        <v>1533450980</v>
      </c>
    </row>
    <row r="23" spans="1:18" ht="31.5" x14ac:dyDescent="0.2">
      <c r="A23" s="25" t="s">
        <v>49</v>
      </c>
      <c r="B23" s="26" t="s">
        <v>24</v>
      </c>
      <c r="C23" s="26">
        <v>2</v>
      </c>
      <c r="D23" s="26" t="s">
        <v>42</v>
      </c>
      <c r="E23" s="26" t="s">
        <v>34</v>
      </c>
      <c r="F23" s="26" t="s">
        <v>36</v>
      </c>
      <c r="G23" s="26" t="s">
        <v>28</v>
      </c>
      <c r="H23" s="26" t="s">
        <v>50</v>
      </c>
      <c r="I23" s="32" t="s">
        <v>0</v>
      </c>
      <c r="J23" s="32" t="s">
        <v>0</v>
      </c>
      <c r="K23" s="32" t="s">
        <v>0</v>
      </c>
      <c r="L23" s="32" t="s">
        <v>0</v>
      </c>
      <c r="M23" s="27">
        <f t="shared" si="3"/>
        <v>590000000</v>
      </c>
      <c r="N23" s="27">
        <f t="shared" si="4"/>
        <v>1002000000</v>
      </c>
      <c r="O23" s="27">
        <f t="shared" si="4"/>
        <v>600000000</v>
      </c>
    </row>
    <row r="24" spans="1:18" ht="63" x14ac:dyDescent="0.2">
      <c r="A24" s="25" t="s">
        <v>39</v>
      </c>
      <c r="B24" s="26" t="s">
        <v>24</v>
      </c>
      <c r="C24" s="26">
        <v>2</v>
      </c>
      <c r="D24" s="26" t="s">
        <v>42</v>
      </c>
      <c r="E24" s="26" t="s">
        <v>34</v>
      </c>
      <c r="F24" s="26" t="s">
        <v>36</v>
      </c>
      <c r="G24" s="26" t="s">
        <v>28</v>
      </c>
      <c r="H24" s="26" t="s">
        <v>50</v>
      </c>
      <c r="I24" s="26" t="s">
        <v>40</v>
      </c>
      <c r="J24" s="26" t="s">
        <v>0</v>
      </c>
      <c r="K24" s="26" t="s">
        <v>0</v>
      </c>
      <c r="L24" s="26" t="s">
        <v>0</v>
      </c>
      <c r="M24" s="27">
        <f>M25+M26+M27</f>
        <v>590000000</v>
      </c>
      <c r="N24" s="27">
        <f t="shared" ref="N24:O24" si="6">N25+N26+N27</f>
        <v>1002000000</v>
      </c>
      <c r="O24" s="27">
        <f t="shared" si="6"/>
        <v>600000000</v>
      </c>
    </row>
    <row r="25" spans="1:18" ht="78.75" x14ac:dyDescent="0.2">
      <c r="A25" s="28" t="s">
        <v>51</v>
      </c>
      <c r="B25" s="29" t="s">
        <v>24</v>
      </c>
      <c r="C25" s="29">
        <v>2</v>
      </c>
      <c r="D25" s="29" t="s">
        <v>42</v>
      </c>
      <c r="E25" s="29" t="s">
        <v>34</v>
      </c>
      <c r="F25" s="29" t="s">
        <v>36</v>
      </c>
      <c r="G25" s="29" t="s">
        <v>28</v>
      </c>
      <c r="H25" s="29" t="s">
        <v>50</v>
      </c>
      <c r="I25" s="29" t="s">
        <v>40</v>
      </c>
      <c r="J25" s="9" t="s">
        <v>52</v>
      </c>
      <c r="K25" s="9" t="s">
        <v>53</v>
      </c>
      <c r="L25" s="9" t="s">
        <v>54</v>
      </c>
      <c r="M25" s="30">
        <v>0</v>
      </c>
      <c r="N25" s="30">
        <v>2000000</v>
      </c>
      <c r="O25" s="30">
        <v>0</v>
      </c>
    </row>
    <row r="26" spans="1:18" ht="47.25" x14ac:dyDescent="0.2">
      <c r="A26" s="28" t="s">
        <v>55</v>
      </c>
      <c r="B26" s="29" t="s">
        <v>24</v>
      </c>
      <c r="C26" s="29">
        <v>2</v>
      </c>
      <c r="D26" s="29" t="s">
        <v>42</v>
      </c>
      <c r="E26" s="29" t="s">
        <v>34</v>
      </c>
      <c r="F26" s="29" t="s">
        <v>36</v>
      </c>
      <c r="G26" s="29" t="s">
        <v>28</v>
      </c>
      <c r="H26" s="29" t="s">
        <v>50</v>
      </c>
      <c r="I26" s="29" t="s">
        <v>40</v>
      </c>
      <c r="J26" s="9" t="s">
        <v>94</v>
      </c>
      <c r="K26" s="9" t="s">
        <v>56</v>
      </c>
      <c r="L26" s="9" t="s">
        <v>57</v>
      </c>
      <c r="M26" s="30">
        <f>190000000</f>
        <v>190000000</v>
      </c>
      <c r="N26" s="30">
        <v>0</v>
      </c>
      <c r="O26" s="30">
        <v>0</v>
      </c>
    </row>
    <row r="27" spans="1:18" ht="78.75" x14ac:dyDescent="0.2">
      <c r="A27" s="28" t="s">
        <v>58</v>
      </c>
      <c r="B27" s="29" t="s">
        <v>24</v>
      </c>
      <c r="C27" s="29">
        <v>2</v>
      </c>
      <c r="D27" s="29" t="s">
        <v>42</v>
      </c>
      <c r="E27" s="29" t="s">
        <v>34</v>
      </c>
      <c r="F27" s="29" t="s">
        <v>36</v>
      </c>
      <c r="G27" s="29" t="s">
        <v>28</v>
      </c>
      <c r="H27" s="29" t="s">
        <v>50</v>
      </c>
      <c r="I27" s="29" t="s">
        <v>40</v>
      </c>
      <c r="J27" s="9" t="s">
        <v>93</v>
      </c>
      <c r="K27" s="9" t="s">
        <v>92</v>
      </c>
      <c r="L27" s="9" t="s">
        <v>59</v>
      </c>
      <c r="M27" s="30">
        <v>400000000</v>
      </c>
      <c r="N27" s="30">
        <v>1000000000</v>
      </c>
      <c r="O27" s="30">
        <v>600000000</v>
      </c>
    </row>
    <row r="28" spans="1:18" s="3" customFormat="1" ht="47.25" x14ac:dyDescent="0.2">
      <c r="A28" s="41" t="s">
        <v>104</v>
      </c>
      <c r="B28" s="31" t="s">
        <v>24</v>
      </c>
      <c r="C28" s="31" t="s">
        <v>15</v>
      </c>
      <c r="D28" s="31" t="s">
        <v>42</v>
      </c>
      <c r="E28" s="31" t="s">
        <v>34</v>
      </c>
      <c r="F28" s="31" t="s">
        <v>36</v>
      </c>
      <c r="G28" s="31" t="s">
        <v>28</v>
      </c>
      <c r="H28" s="31" t="s">
        <v>103</v>
      </c>
      <c r="I28" s="31" t="s">
        <v>0</v>
      </c>
      <c r="J28" s="4"/>
      <c r="K28" s="4"/>
      <c r="L28" s="4"/>
      <c r="M28" s="17">
        <f>M29</f>
        <v>0</v>
      </c>
      <c r="N28" s="17">
        <f t="shared" ref="N28:O29" si="7">N29</f>
        <v>0</v>
      </c>
      <c r="O28" s="17">
        <f t="shared" si="7"/>
        <v>933450980</v>
      </c>
      <c r="P28" s="7"/>
      <c r="Q28" s="7"/>
      <c r="R28" s="7"/>
    </row>
    <row r="29" spans="1:18" s="3" customFormat="1" ht="63" x14ac:dyDescent="0.2">
      <c r="A29" s="41" t="s">
        <v>39</v>
      </c>
      <c r="B29" s="31" t="s">
        <v>24</v>
      </c>
      <c r="C29" s="31" t="s">
        <v>15</v>
      </c>
      <c r="D29" s="31" t="s">
        <v>42</v>
      </c>
      <c r="E29" s="31" t="s">
        <v>34</v>
      </c>
      <c r="F29" s="31" t="s">
        <v>36</v>
      </c>
      <c r="G29" s="31" t="s">
        <v>28</v>
      </c>
      <c r="H29" s="31" t="s">
        <v>103</v>
      </c>
      <c r="I29" s="31" t="s">
        <v>40</v>
      </c>
      <c r="J29" s="4"/>
      <c r="K29" s="4"/>
      <c r="L29" s="4"/>
      <c r="M29" s="17">
        <f>M30</f>
        <v>0</v>
      </c>
      <c r="N29" s="17">
        <f t="shared" si="7"/>
        <v>0</v>
      </c>
      <c r="O29" s="17">
        <f t="shared" si="7"/>
        <v>933450980</v>
      </c>
      <c r="P29" s="7"/>
      <c r="Q29" s="7"/>
      <c r="R29" s="7"/>
    </row>
    <row r="30" spans="1:18" ht="78.75" x14ac:dyDescent="0.2">
      <c r="A30" s="28" t="s">
        <v>51</v>
      </c>
      <c r="B30" s="29" t="s">
        <v>24</v>
      </c>
      <c r="C30" s="29" t="s">
        <v>15</v>
      </c>
      <c r="D30" s="29" t="s">
        <v>42</v>
      </c>
      <c r="E30" s="29" t="s">
        <v>34</v>
      </c>
      <c r="F30" s="29" t="s">
        <v>36</v>
      </c>
      <c r="G30" s="29" t="s">
        <v>28</v>
      </c>
      <c r="H30" s="29" t="s">
        <v>103</v>
      </c>
      <c r="I30" s="29" t="s">
        <v>40</v>
      </c>
      <c r="J30" s="9" t="s">
        <v>52</v>
      </c>
      <c r="K30" s="9" t="s">
        <v>53</v>
      </c>
      <c r="L30" s="9" t="s">
        <v>54</v>
      </c>
      <c r="M30" s="30">
        <v>0</v>
      </c>
      <c r="N30" s="30">
        <v>0</v>
      </c>
      <c r="O30" s="30">
        <v>933450980</v>
      </c>
    </row>
    <row r="31" spans="1:18" s="24" customFormat="1" ht="15.75" x14ac:dyDescent="0.2">
      <c r="A31" s="25" t="s">
        <v>128</v>
      </c>
      <c r="B31" s="26" t="s">
        <v>24</v>
      </c>
      <c r="C31" s="26">
        <v>2</v>
      </c>
      <c r="D31" s="26" t="s">
        <v>42</v>
      </c>
      <c r="E31" s="26" t="s">
        <v>34</v>
      </c>
      <c r="F31" s="26" t="s">
        <v>36</v>
      </c>
      <c r="G31" s="26" t="s">
        <v>42</v>
      </c>
      <c r="H31" s="26" t="s">
        <v>0</v>
      </c>
      <c r="I31" s="26" t="s">
        <v>0</v>
      </c>
      <c r="J31" s="4" t="s">
        <v>0</v>
      </c>
      <c r="K31" s="4" t="s">
        <v>0</v>
      </c>
      <c r="L31" s="4" t="s">
        <v>0</v>
      </c>
      <c r="M31" s="27">
        <f>M32</f>
        <v>31987616.09</v>
      </c>
      <c r="N31" s="27">
        <f t="shared" ref="N31:O33" si="8">N32</f>
        <v>0</v>
      </c>
      <c r="O31" s="27">
        <f t="shared" si="8"/>
        <v>0</v>
      </c>
      <c r="P31" s="23"/>
      <c r="Q31" s="23"/>
      <c r="R31" s="23"/>
    </row>
    <row r="32" spans="1:18" s="24" customFormat="1" ht="31.5" x14ac:dyDescent="0.2">
      <c r="A32" s="25" t="s">
        <v>49</v>
      </c>
      <c r="B32" s="26" t="s">
        <v>24</v>
      </c>
      <c r="C32" s="26">
        <v>2</v>
      </c>
      <c r="D32" s="26" t="s">
        <v>42</v>
      </c>
      <c r="E32" s="26" t="s">
        <v>34</v>
      </c>
      <c r="F32" s="26" t="s">
        <v>36</v>
      </c>
      <c r="G32" s="26" t="s">
        <v>42</v>
      </c>
      <c r="H32" s="26" t="s">
        <v>50</v>
      </c>
      <c r="I32" s="26" t="s">
        <v>0</v>
      </c>
      <c r="J32" s="4" t="s">
        <v>0</v>
      </c>
      <c r="K32" s="4" t="s">
        <v>0</v>
      </c>
      <c r="L32" s="4" t="s">
        <v>0</v>
      </c>
      <c r="M32" s="27">
        <f>M33</f>
        <v>31987616.09</v>
      </c>
      <c r="N32" s="27">
        <f t="shared" si="8"/>
        <v>0</v>
      </c>
      <c r="O32" s="27">
        <f t="shared" si="8"/>
        <v>0</v>
      </c>
      <c r="P32" s="23"/>
      <c r="Q32" s="23"/>
      <c r="R32" s="23"/>
    </row>
    <row r="33" spans="1:18" s="24" customFormat="1" ht="63" x14ac:dyDescent="0.2">
      <c r="A33" s="25" t="s">
        <v>39</v>
      </c>
      <c r="B33" s="26" t="s">
        <v>24</v>
      </c>
      <c r="C33" s="26">
        <v>2</v>
      </c>
      <c r="D33" s="26" t="s">
        <v>42</v>
      </c>
      <c r="E33" s="26" t="s">
        <v>34</v>
      </c>
      <c r="F33" s="26" t="s">
        <v>36</v>
      </c>
      <c r="G33" s="26" t="s">
        <v>42</v>
      </c>
      <c r="H33" s="26" t="s">
        <v>50</v>
      </c>
      <c r="I33" s="26" t="s">
        <v>40</v>
      </c>
      <c r="J33" s="4" t="s">
        <v>0</v>
      </c>
      <c r="K33" s="4" t="s">
        <v>0</v>
      </c>
      <c r="L33" s="4" t="s">
        <v>0</v>
      </c>
      <c r="M33" s="27">
        <f>M34</f>
        <v>31987616.09</v>
      </c>
      <c r="N33" s="27">
        <f t="shared" si="8"/>
        <v>0</v>
      </c>
      <c r="O33" s="27">
        <f t="shared" si="8"/>
        <v>0</v>
      </c>
      <c r="P33" s="23"/>
      <c r="Q33" s="23"/>
      <c r="R33" s="23"/>
    </row>
    <row r="34" spans="1:18" s="22" customFormat="1" ht="47.25" x14ac:dyDescent="0.2">
      <c r="A34" s="28" t="s">
        <v>127</v>
      </c>
      <c r="B34" s="29" t="s">
        <v>24</v>
      </c>
      <c r="C34" s="29">
        <v>2</v>
      </c>
      <c r="D34" s="29" t="s">
        <v>42</v>
      </c>
      <c r="E34" s="29" t="s">
        <v>34</v>
      </c>
      <c r="F34" s="29" t="s">
        <v>36</v>
      </c>
      <c r="G34" s="29" t="s">
        <v>42</v>
      </c>
      <c r="H34" s="29" t="s">
        <v>50</v>
      </c>
      <c r="I34" s="29" t="s">
        <v>40</v>
      </c>
      <c r="J34" s="9" t="s">
        <v>52</v>
      </c>
      <c r="K34" s="9" t="s">
        <v>56</v>
      </c>
      <c r="L34" s="9" t="s">
        <v>57</v>
      </c>
      <c r="M34" s="30">
        <f>8954020.57+23033595.52</f>
        <v>31987616.09</v>
      </c>
      <c r="N34" s="30">
        <v>0</v>
      </c>
      <c r="O34" s="30">
        <v>0</v>
      </c>
      <c r="P34" s="21"/>
      <c r="Q34" s="21"/>
      <c r="R34" s="21"/>
    </row>
    <row r="35" spans="1:18" ht="31.5" x14ac:dyDescent="0.2">
      <c r="A35" s="25" t="s">
        <v>60</v>
      </c>
      <c r="B35" s="26" t="s">
        <v>25</v>
      </c>
      <c r="C35" s="26" t="s">
        <v>0</v>
      </c>
      <c r="D35" s="26" t="s">
        <v>0</v>
      </c>
      <c r="E35" s="26" t="s">
        <v>0</v>
      </c>
      <c r="F35" s="26" t="s">
        <v>0</v>
      </c>
      <c r="G35" s="26" t="s">
        <v>0</v>
      </c>
      <c r="H35" s="32" t="s">
        <v>0</v>
      </c>
      <c r="I35" s="32" t="s">
        <v>0</v>
      </c>
      <c r="J35" s="32" t="s">
        <v>0</v>
      </c>
      <c r="K35" s="32" t="s">
        <v>0</v>
      </c>
      <c r="L35" s="32" t="s">
        <v>0</v>
      </c>
      <c r="M35" s="27">
        <f t="shared" ref="M35:M42" si="9">M36</f>
        <v>70414690</v>
      </c>
      <c r="N35" s="27">
        <f t="shared" ref="N35:O42" si="10">N36</f>
        <v>0</v>
      </c>
      <c r="O35" s="27">
        <f t="shared" si="10"/>
        <v>0</v>
      </c>
    </row>
    <row r="36" spans="1:18" ht="31.5" x14ac:dyDescent="0.2">
      <c r="A36" s="25" t="s">
        <v>61</v>
      </c>
      <c r="B36" s="26" t="s">
        <v>25</v>
      </c>
      <c r="C36" s="26" t="s">
        <v>15</v>
      </c>
      <c r="D36" s="26" t="s">
        <v>28</v>
      </c>
      <c r="E36" s="26" t="s">
        <v>0</v>
      </c>
      <c r="F36" s="26" t="s">
        <v>0</v>
      </c>
      <c r="G36" s="26" t="s">
        <v>0</v>
      </c>
      <c r="H36" s="32" t="s">
        <v>0</v>
      </c>
      <c r="I36" s="32" t="s">
        <v>0</v>
      </c>
      <c r="J36" s="32" t="s">
        <v>0</v>
      </c>
      <c r="K36" s="32" t="s">
        <v>0</v>
      </c>
      <c r="L36" s="32" t="s">
        <v>0</v>
      </c>
      <c r="M36" s="27">
        <f t="shared" si="9"/>
        <v>70414690</v>
      </c>
      <c r="N36" s="27">
        <f t="shared" si="10"/>
        <v>0</v>
      </c>
      <c r="O36" s="27">
        <f t="shared" si="10"/>
        <v>0</v>
      </c>
    </row>
    <row r="37" spans="1:18" ht="31.5" x14ac:dyDescent="0.2">
      <c r="A37" s="41" t="s">
        <v>96</v>
      </c>
      <c r="B37" s="26" t="s">
        <v>25</v>
      </c>
      <c r="C37" s="26" t="s">
        <v>15</v>
      </c>
      <c r="D37" s="26" t="s">
        <v>28</v>
      </c>
      <c r="E37" s="26" t="s">
        <v>62</v>
      </c>
      <c r="F37" s="26" t="s">
        <v>0</v>
      </c>
      <c r="G37" s="26" t="s">
        <v>0</v>
      </c>
      <c r="H37" s="32" t="s">
        <v>0</v>
      </c>
      <c r="I37" s="32" t="s">
        <v>0</v>
      </c>
      <c r="J37" s="32" t="s">
        <v>0</v>
      </c>
      <c r="K37" s="32" t="s">
        <v>0</v>
      </c>
      <c r="L37" s="32" t="s">
        <v>0</v>
      </c>
      <c r="M37" s="27">
        <f t="shared" si="9"/>
        <v>70414690</v>
      </c>
      <c r="N37" s="27">
        <f t="shared" si="10"/>
        <v>0</v>
      </c>
      <c r="O37" s="27">
        <f t="shared" si="10"/>
        <v>0</v>
      </c>
    </row>
    <row r="38" spans="1:18" ht="78.75" x14ac:dyDescent="0.2">
      <c r="A38" s="25" t="s">
        <v>89</v>
      </c>
      <c r="B38" s="26" t="s">
        <v>25</v>
      </c>
      <c r="C38" s="26" t="s">
        <v>15</v>
      </c>
      <c r="D38" s="26" t="s">
        <v>28</v>
      </c>
      <c r="E38" s="26" t="s">
        <v>62</v>
      </c>
      <c r="F38" s="26"/>
      <c r="G38" s="26"/>
      <c r="H38" s="32"/>
      <c r="I38" s="32"/>
      <c r="J38" s="32"/>
      <c r="K38" s="32"/>
      <c r="L38" s="32"/>
      <c r="M38" s="27">
        <f t="shared" si="9"/>
        <v>70414690</v>
      </c>
      <c r="N38" s="27">
        <f t="shared" si="10"/>
        <v>0</v>
      </c>
      <c r="O38" s="27">
        <f t="shared" si="10"/>
        <v>0</v>
      </c>
    </row>
    <row r="39" spans="1:18" ht="15.75" x14ac:dyDescent="0.2">
      <c r="A39" s="34" t="s">
        <v>63</v>
      </c>
      <c r="B39" s="26" t="s">
        <v>25</v>
      </c>
      <c r="C39" s="26" t="s">
        <v>15</v>
      </c>
      <c r="D39" s="26" t="s">
        <v>28</v>
      </c>
      <c r="E39" s="26" t="s">
        <v>62</v>
      </c>
      <c r="F39" s="26" t="s">
        <v>64</v>
      </c>
      <c r="G39" s="26" t="s">
        <v>0</v>
      </c>
      <c r="H39" s="26" t="s">
        <v>0</v>
      </c>
      <c r="I39" s="26" t="s">
        <v>0</v>
      </c>
      <c r="J39" s="26" t="s">
        <v>0</v>
      </c>
      <c r="K39" s="26" t="s">
        <v>0</v>
      </c>
      <c r="L39" s="26" t="s">
        <v>0</v>
      </c>
      <c r="M39" s="27">
        <f t="shared" si="9"/>
        <v>70414690</v>
      </c>
      <c r="N39" s="27">
        <f t="shared" si="10"/>
        <v>0</v>
      </c>
      <c r="O39" s="27">
        <f t="shared" si="10"/>
        <v>0</v>
      </c>
    </row>
    <row r="40" spans="1:18" ht="15.75" x14ac:dyDescent="0.2">
      <c r="A40" s="34" t="s">
        <v>65</v>
      </c>
      <c r="B40" s="26" t="s">
        <v>25</v>
      </c>
      <c r="C40" s="26" t="s">
        <v>15</v>
      </c>
      <c r="D40" s="26" t="s">
        <v>28</v>
      </c>
      <c r="E40" s="26" t="s">
        <v>62</v>
      </c>
      <c r="F40" s="26" t="s">
        <v>64</v>
      </c>
      <c r="G40" s="26" t="s">
        <v>28</v>
      </c>
      <c r="H40" s="26" t="s">
        <v>0</v>
      </c>
      <c r="I40" s="26" t="s">
        <v>0</v>
      </c>
      <c r="J40" s="26" t="s">
        <v>0</v>
      </c>
      <c r="K40" s="26" t="s">
        <v>0</v>
      </c>
      <c r="L40" s="26" t="s">
        <v>0</v>
      </c>
      <c r="M40" s="27">
        <f t="shared" si="9"/>
        <v>70414690</v>
      </c>
      <c r="N40" s="27">
        <f t="shared" si="10"/>
        <v>0</v>
      </c>
      <c r="O40" s="27">
        <f t="shared" si="10"/>
        <v>0</v>
      </c>
    </row>
    <row r="41" spans="1:18" ht="31.5" x14ac:dyDescent="0.2">
      <c r="A41" s="25" t="s">
        <v>66</v>
      </c>
      <c r="B41" s="26" t="s">
        <v>25</v>
      </c>
      <c r="C41" s="26" t="s">
        <v>15</v>
      </c>
      <c r="D41" s="26" t="s">
        <v>28</v>
      </c>
      <c r="E41" s="26" t="s">
        <v>62</v>
      </c>
      <c r="F41" s="26" t="s">
        <v>64</v>
      </c>
      <c r="G41" s="26" t="s">
        <v>28</v>
      </c>
      <c r="H41" s="26" t="s">
        <v>67</v>
      </c>
      <c r="I41" s="32" t="s">
        <v>0</v>
      </c>
      <c r="J41" s="32" t="s">
        <v>0</v>
      </c>
      <c r="K41" s="32" t="s">
        <v>0</v>
      </c>
      <c r="L41" s="32" t="s">
        <v>0</v>
      </c>
      <c r="M41" s="27">
        <f t="shared" si="9"/>
        <v>70414690</v>
      </c>
      <c r="N41" s="27">
        <f t="shared" si="10"/>
        <v>0</v>
      </c>
      <c r="O41" s="27">
        <f t="shared" si="10"/>
        <v>0</v>
      </c>
    </row>
    <row r="42" spans="1:18" ht="94.5" x14ac:dyDescent="0.2">
      <c r="A42" s="25" t="s">
        <v>68</v>
      </c>
      <c r="B42" s="26" t="s">
        <v>25</v>
      </c>
      <c r="C42" s="26" t="s">
        <v>15</v>
      </c>
      <c r="D42" s="26" t="s">
        <v>28</v>
      </c>
      <c r="E42" s="26" t="s">
        <v>62</v>
      </c>
      <c r="F42" s="26" t="s">
        <v>64</v>
      </c>
      <c r="G42" s="26" t="s">
        <v>28</v>
      </c>
      <c r="H42" s="26" t="s">
        <v>67</v>
      </c>
      <c r="I42" s="26" t="s">
        <v>69</v>
      </c>
      <c r="J42" s="26" t="s">
        <v>0</v>
      </c>
      <c r="K42" s="26" t="s">
        <v>0</v>
      </c>
      <c r="L42" s="26" t="s">
        <v>0</v>
      </c>
      <c r="M42" s="27">
        <f t="shared" si="9"/>
        <v>70414690</v>
      </c>
      <c r="N42" s="27">
        <f t="shared" si="10"/>
        <v>0</v>
      </c>
      <c r="O42" s="27">
        <f t="shared" si="10"/>
        <v>0</v>
      </c>
    </row>
    <row r="43" spans="1:18" ht="47.25" x14ac:dyDescent="0.2">
      <c r="A43" s="42" t="s">
        <v>70</v>
      </c>
      <c r="B43" s="43" t="s">
        <v>25</v>
      </c>
      <c r="C43" s="43" t="s">
        <v>15</v>
      </c>
      <c r="D43" s="43" t="s">
        <v>28</v>
      </c>
      <c r="E43" s="43" t="s">
        <v>62</v>
      </c>
      <c r="F43" s="43" t="s">
        <v>64</v>
      </c>
      <c r="G43" s="43" t="s">
        <v>28</v>
      </c>
      <c r="H43" s="43" t="s">
        <v>67</v>
      </c>
      <c r="I43" s="43" t="s">
        <v>69</v>
      </c>
      <c r="J43" s="10" t="s">
        <v>90</v>
      </c>
      <c r="K43" s="10" t="s">
        <v>91</v>
      </c>
      <c r="L43" s="10">
        <v>2025</v>
      </c>
      <c r="M43" s="44">
        <v>70414690</v>
      </c>
      <c r="N43" s="44">
        <v>0</v>
      </c>
      <c r="O43" s="44">
        <v>0</v>
      </c>
    </row>
    <row r="44" spans="1:18" s="3" customFormat="1" ht="31.5" x14ac:dyDescent="0.2">
      <c r="A44" s="13" t="s">
        <v>74</v>
      </c>
      <c r="B44" s="14" t="s">
        <v>26</v>
      </c>
      <c r="C44" s="14" t="s">
        <v>0</v>
      </c>
      <c r="D44" s="14" t="s">
        <v>0</v>
      </c>
      <c r="E44" s="14" t="s">
        <v>0</v>
      </c>
      <c r="F44" s="14" t="s">
        <v>0</v>
      </c>
      <c r="G44" s="14" t="s">
        <v>0</v>
      </c>
      <c r="H44" s="14" t="s">
        <v>0</v>
      </c>
      <c r="I44" s="14" t="s">
        <v>0</v>
      </c>
      <c r="J44" s="12"/>
      <c r="K44" s="12"/>
      <c r="L44" s="12"/>
      <c r="M44" s="16">
        <f t="shared" ref="M44:M58" si="11">M45</f>
        <v>105000000</v>
      </c>
      <c r="N44" s="16">
        <f t="shared" ref="N44:O58" si="12">N45</f>
        <v>0</v>
      </c>
      <c r="O44" s="16">
        <f t="shared" si="12"/>
        <v>0</v>
      </c>
      <c r="P44" s="7"/>
      <c r="Q44" s="7"/>
      <c r="R44" s="7"/>
    </row>
    <row r="45" spans="1:18" s="3" customFormat="1" ht="31.5" x14ac:dyDescent="0.2">
      <c r="A45" s="13" t="s">
        <v>75</v>
      </c>
      <c r="B45" s="14" t="s">
        <v>26</v>
      </c>
      <c r="C45" s="14" t="s">
        <v>15</v>
      </c>
      <c r="D45" s="14" t="s">
        <v>42</v>
      </c>
      <c r="E45" s="14" t="s">
        <v>0</v>
      </c>
      <c r="F45" s="14" t="s">
        <v>0</v>
      </c>
      <c r="G45" s="14" t="s">
        <v>0</v>
      </c>
      <c r="H45" s="14" t="s">
        <v>0</v>
      </c>
      <c r="I45" s="14" t="s">
        <v>0</v>
      </c>
      <c r="J45" s="12"/>
      <c r="K45" s="12"/>
      <c r="L45" s="12"/>
      <c r="M45" s="16">
        <f>M46+M53</f>
        <v>105000000</v>
      </c>
      <c r="N45" s="16">
        <f t="shared" ref="N45:O45" si="13">N46+N53</f>
        <v>0</v>
      </c>
      <c r="O45" s="16">
        <f t="shared" si="13"/>
        <v>0</v>
      </c>
      <c r="P45" s="7"/>
      <c r="Q45" s="7"/>
      <c r="R45" s="7"/>
    </row>
    <row r="46" spans="1:18" s="3" customFormat="1" ht="31.5" x14ac:dyDescent="0.2">
      <c r="A46" s="13" t="s">
        <v>122</v>
      </c>
      <c r="B46" s="14" t="s">
        <v>26</v>
      </c>
      <c r="C46" s="14" t="s">
        <v>15</v>
      </c>
      <c r="D46" s="14" t="s">
        <v>42</v>
      </c>
      <c r="E46" s="14" t="s">
        <v>118</v>
      </c>
      <c r="F46" s="14" t="s">
        <v>0</v>
      </c>
      <c r="G46" s="14" t="s">
        <v>0</v>
      </c>
      <c r="H46" s="14" t="s">
        <v>0</v>
      </c>
      <c r="I46" s="14" t="s">
        <v>0</v>
      </c>
      <c r="J46" s="12"/>
      <c r="K46" s="12"/>
      <c r="L46" s="12"/>
      <c r="M46" s="16">
        <f t="shared" ref="M46:M51" si="14">M47</f>
        <v>100000000</v>
      </c>
      <c r="N46" s="16">
        <f t="shared" ref="N46:O51" si="15">N47</f>
        <v>0</v>
      </c>
      <c r="O46" s="16">
        <f t="shared" si="15"/>
        <v>0</v>
      </c>
      <c r="P46" s="7"/>
      <c r="Q46" s="7"/>
      <c r="R46" s="7"/>
    </row>
    <row r="47" spans="1:18" s="3" customFormat="1" ht="63" x14ac:dyDescent="0.2">
      <c r="A47" s="35" t="s">
        <v>125</v>
      </c>
      <c r="B47" s="14" t="s">
        <v>26</v>
      </c>
      <c r="C47" s="14" t="s">
        <v>15</v>
      </c>
      <c r="D47" s="14" t="s">
        <v>42</v>
      </c>
      <c r="E47" s="14" t="s">
        <v>118</v>
      </c>
      <c r="F47" s="14"/>
      <c r="G47" s="14"/>
      <c r="H47" s="14"/>
      <c r="I47" s="14"/>
      <c r="J47" s="12"/>
      <c r="K47" s="12"/>
      <c r="L47" s="12"/>
      <c r="M47" s="16">
        <f t="shared" si="14"/>
        <v>100000000</v>
      </c>
      <c r="N47" s="16">
        <f t="shared" si="15"/>
        <v>0</v>
      </c>
      <c r="O47" s="16">
        <f t="shared" si="15"/>
        <v>0</v>
      </c>
      <c r="P47" s="7"/>
      <c r="Q47" s="7"/>
      <c r="R47" s="7"/>
    </row>
    <row r="48" spans="1:18" s="3" customFormat="1" ht="15.75" x14ac:dyDescent="0.2">
      <c r="A48" s="13" t="s">
        <v>76</v>
      </c>
      <c r="B48" s="14" t="s">
        <v>26</v>
      </c>
      <c r="C48" s="14" t="s">
        <v>15</v>
      </c>
      <c r="D48" s="14" t="s">
        <v>42</v>
      </c>
      <c r="E48" s="14" t="s">
        <v>118</v>
      </c>
      <c r="F48" s="14" t="s">
        <v>32</v>
      </c>
      <c r="G48" s="14" t="s">
        <v>0</v>
      </c>
      <c r="H48" s="14" t="s">
        <v>0</v>
      </c>
      <c r="I48" s="14" t="s">
        <v>0</v>
      </c>
      <c r="J48" s="12"/>
      <c r="K48" s="12"/>
      <c r="L48" s="12"/>
      <c r="M48" s="16">
        <f t="shared" si="14"/>
        <v>100000000</v>
      </c>
      <c r="N48" s="16">
        <f t="shared" si="15"/>
        <v>0</v>
      </c>
      <c r="O48" s="16">
        <f t="shared" si="15"/>
        <v>0</v>
      </c>
      <c r="P48" s="7"/>
      <c r="Q48" s="7"/>
      <c r="R48" s="7"/>
    </row>
    <row r="49" spans="1:18" s="3" customFormat="1" ht="31.5" x14ac:dyDescent="0.2">
      <c r="A49" s="13" t="s">
        <v>119</v>
      </c>
      <c r="B49" s="14" t="s">
        <v>26</v>
      </c>
      <c r="C49" s="14" t="s">
        <v>15</v>
      </c>
      <c r="D49" s="14" t="s">
        <v>42</v>
      </c>
      <c r="E49" s="14" t="s">
        <v>118</v>
      </c>
      <c r="F49" s="14" t="s">
        <v>32</v>
      </c>
      <c r="G49" s="14" t="s">
        <v>36</v>
      </c>
      <c r="H49" s="14" t="s">
        <v>0</v>
      </c>
      <c r="I49" s="14" t="s">
        <v>0</v>
      </c>
      <c r="J49" s="12"/>
      <c r="K49" s="12"/>
      <c r="L49" s="12"/>
      <c r="M49" s="16">
        <f t="shared" si="14"/>
        <v>100000000</v>
      </c>
      <c r="N49" s="16">
        <f t="shared" si="15"/>
        <v>0</v>
      </c>
      <c r="O49" s="16">
        <f t="shared" si="15"/>
        <v>0</v>
      </c>
      <c r="P49" s="7"/>
      <c r="Q49" s="7"/>
      <c r="R49" s="7"/>
    </row>
    <row r="50" spans="1:18" s="3" customFormat="1" ht="31.5" x14ac:dyDescent="0.2">
      <c r="A50" s="13" t="s">
        <v>43</v>
      </c>
      <c r="B50" s="14" t="s">
        <v>26</v>
      </c>
      <c r="C50" s="14" t="s">
        <v>15</v>
      </c>
      <c r="D50" s="14" t="s">
        <v>42</v>
      </c>
      <c r="E50" s="14" t="s">
        <v>118</v>
      </c>
      <c r="F50" s="14" t="s">
        <v>32</v>
      </c>
      <c r="G50" s="14" t="s">
        <v>36</v>
      </c>
      <c r="H50" s="14" t="s">
        <v>44</v>
      </c>
      <c r="I50" s="14" t="s">
        <v>0</v>
      </c>
      <c r="J50" s="12"/>
      <c r="K50" s="12"/>
      <c r="L50" s="12"/>
      <c r="M50" s="16">
        <f t="shared" si="14"/>
        <v>100000000</v>
      </c>
      <c r="N50" s="16">
        <f t="shared" si="15"/>
        <v>0</v>
      </c>
      <c r="O50" s="16">
        <f t="shared" si="15"/>
        <v>0</v>
      </c>
      <c r="P50" s="7"/>
      <c r="Q50" s="7"/>
      <c r="R50" s="7"/>
    </row>
    <row r="51" spans="1:18" s="3" customFormat="1" ht="94.5" x14ac:dyDescent="0.2">
      <c r="A51" s="13" t="s">
        <v>120</v>
      </c>
      <c r="B51" s="14" t="s">
        <v>26</v>
      </c>
      <c r="C51" s="14" t="s">
        <v>15</v>
      </c>
      <c r="D51" s="14" t="s">
        <v>42</v>
      </c>
      <c r="E51" s="14" t="s">
        <v>118</v>
      </c>
      <c r="F51" s="14" t="s">
        <v>32</v>
      </c>
      <c r="G51" s="14" t="s">
        <v>36</v>
      </c>
      <c r="H51" s="14" t="s">
        <v>44</v>
      </c>
      <c r="I51" s="14" t="s">
        <v>121</v>
      </c>
      <c r="J51" s="12"/>
      <c r="K51" s="12"/>
      <c r="L51" s="12"/>
      <c r="M51" s="16">
        <f t="shared" si="14"/>
        <v>100000000</v>
      </c>
      <c r="N51" s="16">
        <f t="shared" si="15"/>
        <v>0</v>
      </c>
      <c r="O51" s="16">
        <f t="shared" si="15"/>
        <v>0</v>
      </c>
      <c r="P51" s="7"/>
      <c r="Q51" s="7"/>
      <c r="R51" s="7"/>
    </row>
    <row r="52" spans="1:18" s="5" customFormat="1" ht="71.25" customHeight="1" x14ac:dyDescent="0.2">
      <c r="A52" s="19" t="s">
        <v>126</v>
      </c>
      <c r="B52" s="15" t="s">
        <v>26</v>
      </c>
      <c r="C52" s="15" t="s">
        <v>15</v>
      </c>
      <c r="D52" s="15" t="s">
        <v>42</v>
      </c>
      <c r="E52" s="15" t="s">
        <v>118</v>
      </c>
      <c r="F52" s="15" t="s">
        <v>32</v>
      </c>
      <c r="G52" s="15" t="s">
        <v>36</v>
      </c>
      <c r="H52" s="15" t="s">
        <v>44</v>
      </c>
      <c r="I52" s="15" t="s">
        <v>121</v>
      </c>
      <c r="J52" s="45" t="s">
        <v>97</v>
      </c>
      <c r="K52" s="45" t="s">
        <v>16</v>
      </c>
      <c r="L52" s="45" t="s">
        <v>57</v>
      </c>
      <c r="M52" s="46">
        <v>100000000</v>
      </c>
      <c r="N52" s="46">
        <v>0</v>
      </c>
      <c r="O52" s="46">
        <v>0</v>
      </c>
      <c r="P52" s="8"/>
      <c r="Q52" s="8"/>
      <c r="R52" s="8"/>
    </row>
    <row r="53" spans="1:18" s="3" customFormat="1" ht="31.5" x14ac:dyDescent="0.2">
      <c r="A53" s="13" t="s">
        <v>86</v>
      </c>
      <c r="B53" s="14" t="s">
        <v>26</v>
      </c>
      <c r="C53" s="14" t="s">
        <v>15</v>
      </c>
      <c r="D53" s="14" t="s">
        <v>42</v>
      </c>
      <c r="E53" s="14" t="s">
        <v>34</v>
      </c>
      <c r="F53" s="14" t="s">
        <v>0</v>
      </c>
      <c r="G53" s="14" t="s">
        <v>0</v>
      </c>
      <c r="H53" s="14" t="s">
        <v>0</v>
      </c>
      <c r="I53" s="14" t="s">
        <v>0</v>
      </c>
      <c r="J53" s="12"/>
      <c r="K53" s="12"/>
      <c r="L53" s="12"/>
      <c r="M53" s="16">
        <f t="shared" si="11"/>
        <v>5000000</v>
      </c>
      <c r="N53" s="16">
        <f t="shared" si="12"/>
        <v>0</v>
      </c>
      <c r="O53" s="16">
        <f t="shared" si="12"/>
        <v>0</v>
      </c>
      <c r="P53" s="7"/>
      <c r="Q53" s="7"/>
      <c r="R53" s="7"/>
    </row>
    <row r="54" spans="1:18" s="3" customFormat="1" ht="78.75" x14ac:dyDescent="0.2">
      <c r="A54" s="25" t="s">
        <v>88</v>
      </c>
      <c r="B54" s="14" t="s">
        <v>26</v>
      </c>
      <c r="C54" s="14" t="s">
        <v>15</v>
      </c>
      <c r="D54" s="14" t="s">
        <v>42</v>
      </c>
      <c r="E54" s="14" t="s">
        <v>34</v>
      </c>
      <c r="F54" s="14"/>
      <c r="G54" s="14"/>
      <c r="H54" s="14"/>
      <c r="I54" s="14"/>
      <c r="J54" s="12"/>
      <c r="K54" s="12"/>
      <c r="L54" s="12"/>
      <c r="M54" s="16">
        <f t="shared" si="11"/>
        <v>5000000</v>
      </c>
      <c r="N54" s="16">
        <f t="shared" si="12"/>
        <v>0</v>
      </c>
      <c r="O54" s="16">
        <f t="shared" si="12"/>
        <v>0</v>
      </c>
      <c r="P54" s="7"/>
      <c r="Q54" s="7"/>
      <c r="R54" s="7"/>
    </row>
    <row r="55" spans="1:18" s="3" customFormat="1" ht="15.75" x14ac:dyDescent="0.2">
      <c r="A55" s="13" t="s">
        <v>76</v>
      </c>
      <c r="B55" s="14" t="s">
        <v>26</v>
      </c>
      <c r="C55" s="14" t="s">
        <v>15</v>
      </c>
      <c r="D55" s="14" t="s">
        <v>42</v>
      </c>
      <c r="E55" s="14" t="s">
        <v>34</v>
      </c>
      <c r="F55" s="14" t="s">
        <v>32</v>
      </c>
      <c r="G55" s="14" t="s">
        <v>0</v>
      </c>
      <c r="H55" s="14" t="s">
        <v>0</v>
      </c>
      <c r="I55" s="14" t="s">
        <v>0</v>
      </c>
      <c r="J55" s="12"/>
      <c r="K55" s="12"/>
      <c r="L55" s="12"/>
      <c r="M55" s="16">
        <f t="shared" si="11"/>
        <v>5000000</v>
      </c>
      <c r="N55" s="16">
        <f t="shared" si="12"/>
        <v>0</v>
      </c>
      <c r="O55" s="16">
        <f t="shared" si="12"/>
        <v>0</v>
      </c>
      <c r="P55" s="7"/>
      <c r="Q55" s="7"/>
      <c r="R55" s="7"/>
    </row>
    <row r="56" spans="1:18" s="3" customFormat="1" ht="15.75" x14ac:dyDescent="0.2">
      <c r="A56" s="13" t="s">
        <v>108</v>
      </c>
      <c r="B56" s="14" t="s">
        <v>26</v>
      </c>
      <c r="C56" s="14" t="s">
        <v>15</v>
      </c>
      <c r="D56" s="14" t="s">
        <v>42</v>
      </c>
      <c r="E56" s="14" t="s">
        <v>34</v>
      </c>
      <c r="F56" s="14" t="s">
        <v>32</v>
      </c>
      <c r="G56" s="14" t="s">
        <v>109</v>
      </c>
      <c r="H56" s="14" t="s">
        <v>0</v>
      </c>
      <c r="I56" s="14" t="s">
        <v>0</v>
      </c>
      <c r="J56" s="12"/>
      <c r="K56" s="12"/>
      <c r="L56" s="12"/>
      <c r="M56" s="16">
        <f t="shared" si="11"/>
        <v>5000000</v>
      </c>
      <c r="N56" s="16">
        <f t="shared" si="12"/>
        <v>0</v>
      </c>
      <c r="O56" s="16">
        <f t="shared" si="12"/>
        <v>0</v>
      </c>
      <c r="P56" s="7"/>
      <c r="Q56" s="7"/>
      <c r="R56" s="7"/>
    </row>
    <row r="57" spans="1:18" s="3" customFormat="1" ht="31.5" x14ac:dyDescent="0.2">
      <c r="A57" s="13" t="s">
        <v>105</v>
      </c>
      <c r="B57" s="14" t="s">
        <v>26</v>
      </c>
      <c r="C57" s="14" t="s">
        <v>15</v>
      </c>
      <c r="D57" s="14" t="s">
        <v>42</v>
      </c>
      <c r="E57" s="14" t="s">
        <v>34</v>
      </c>
      <c r="F57" s="14" t="s">
        <v>32</v>
      </c>
      <c r="G57" s="14" t="s">
        <v>109</v>
      </c>
      <c r="H57" s="14" t="s">
        <v>106</v>
      </c>
      <c r="I57" s="14" t="s">
        <v>0</v>
      </c>
      <c r="J57" s="12"/>
      <c r="K57" s="12"/>
      <c r="L57" s="12"/>
      <c r="M57" s="16">
        <f t="shared" si="11"/>
        <v>5000000</v>
      </c>
      <c r="N57" s="16">
        <f t="shared" si="12"/>
        <v>0</v>
      </c>
      <c r="O57" s="16">
        <f t="shared" si="12"/>
        <v>0</v>
      </c>
      <c r="P57" s="7"/>
      <c r="Q57" s="7"/>
      <c r="R57" s="7"/>
    </row>
    <row r="58" spans="1:18" s="3" customFormat="1" ht="63" x14ac:dyDescent="0.2">
      <c r="A58" s="13" t="s">
        <v>39</v>
      </c>
      <c r="B58" s="14" t="s">
        <v>26</v>
      </c>
      <c r="C58" s="14" t="s">
        <v>15</v>
      </c>
      <c r="D58" s="14" t="s">
        <v>42</v>
      </c>
      <c r="E58" s="14" t="s">
        <v>34</v>
      </c>
      <c r="F58" s="14" t="s">
        <v>32</v>
      </c>
      <c r="G58" s="14" t="s">
        <v>109</v>
      </c>
      <c r="H58" s="14" t="s">
        <v>106</v>
      </c>
      <c r="I58" s="14" t="s">
        <v>40</v>
      </c>
      <c r="J58" s="12"/>
      <c r="K58" s="12"/>
      <c r="L58" s="12"/>
      <c r="M58" s="16">
        <f t="shared" si="11"/>
        <v>5000000</v>
      </c>
      <c r="N58" s="16">
        <f t="shared" si="12"/>
        <v>0</v>
      </c>
      <c r="O58" s="16">
        <f t="shared" si="12"/>
        <v>0</v>
      </c>
      <c r="P58" s="7"/>
      <c r="Q58" s="7"/>
      <c r="R58" s="7"/>
    </row>
    <row r="59" spans="1:18" ht="110.25" x14ac:dyDescent="0.2">
      <c r="A59" s="19" t="s">
        <v>110</v>
      </c>
      <c r="B59" s="20" t="s">
        <v>26</v>
      </c>
      <c r="C59" s="20" t="s">
        <v>15</v>
      </c>
      <c r="D59" s="20" t="s">
        <v>42</v>
      </c>
      <c r="E59" s="20" t="s">
        <v>34</v>
      </c>
      <c r="F59" s="20" t="s">
        <v>32</v>
      </c>
      <c r="G59" s="20" t="s">
        <v>109</v>
      </c>
      <c r="H59" s="20" t="s">
        <v>106</v>
      </c>
      <c r="I59" s="20" t="s">
        <v>40</v>
      </c>
      <c r="J59" s="11" t="s">
        <v>107</v>
      </c>
      <c r="K59" s="11">
        <v>135</v>
      </c>
      <c r="L59" s="45" t="s">
        <v>57</v>
      </c>
      <c r="M59" s="36">
        <f>5000000</f>
        <v>5000000</v>
      </c>
      <c r="N59" s="36">
        <v>0</v>
      </c>
      <c r="O59" s="36">
        <v>0</v>
      </c>
    </row>
    <row r="60" spans="1:18" ht="31.5" x14ac:dyDescent="0.2">
      <c r="A60" s="35" t="s">
        <v>71</v>
      </c>
      <c r="B60" s="47" t="s">
        <v>72</v>
      </c>
      <c r="C60" s="47" t="s">
        <v>0</v>
      </c>
      <c r="D60" s="47" t="s">
        <v>0</v>
      </c>
      <c r="E60" s="47" t="s">
        <v>0</v>
      </c>
      <c r="F60" s="47" t="s">
        <v>0</v>
      </c>
      <c r="G60" s="47" t="s">
        <v>0</v>
      </c>
      <c r="H60" s="47"/>
      <c r="I60" s="47"/>
      <c r="J60" s="12"/>
      <c r="K60" s="12"/>
      <c r="L60" s="12"/>
      <c r="M60" s="48">
        <f t="shared" ref="M60:O67" si="16">M61</f>
        <v>3200000</v>
      </c>
      <c r="N60" s="48">
        <f t="shared" si="16"/>
        <v>0</v>
      </c>
      <c r="O60" s="48">
        <f t="shared" si="16"/>
        <v>0</v>
      </c>
    </row>
    <row r="61" spans="1:18" ht="31.5" x14ac:dyDescent="0.2">
      <c r="A61" s="35" t="s">
        <v>77</v>
      </c>
      <c r="B61" s="47" t="s">
        <v>72</v>
      </c>
      <c r="C61" s="47" t="s">
        <v>15</v>
      </c>
      <c r="D61" s="47" t="s">
        <v>28</v>
      </c>
      <c r="E61" s="47" t="s">
        <v>0</v>
      </c>
      <c r="F61" s="47" t="s">
        <v>0</v>
      </c>
      <c r="G61" s="47" t="s">
        <v>0</v>
      </c>
      <c r="H61" s="47"/>
      <c r="I61" s="47"/>
      <c r="J61" s="12"/>
      <c r="K61" s="12"/>
      <c r="L61" s="12"/>
      <c r="M61" s="48">
        <f t="shared" si="16"/>
        <v>3200000</v>
      </c>
      <c r="N61" s="48">
        <f t="shared" si="16"/>
        <v>0</v>
      </c>
      <c r="O61" s="48">
        <f t="shared" si="16"/>
        <v>0</v>
      </c>
    </row>
    <row r="62" spans="1:18" ht="31.5" x14ac:dyDescent="0.2">
      <c r="A62" s="35" t="s">
        <v>86</v>
      </c>
      <c r="B62" s="47" t="s">
        <v>72</v>
      </c>
      <c r="C62" s="47" t="s">
        <v>15</v>
      </c>
      <c r="D62" s="47" t="s">
        <v>28</v>
      </c>
      <c r="E62" s="47" t="s">
        <v>34</v>
      </c>
      <c r="F62" s="47" t="s">
        <v>0</v>
      </c>
      <c r="G62" s="47" t="s">
        <v>0</v>
      </c>
      <c r="H62" s="47"/>
      <c r="I62" s="47"/>
      <c r="J62" s="12"/>
      <c r="K62" s="12"/>
      <c r="L62" s="12"/>
      <c r="M62" s="48">
        <f t="shared" si="16"/>
        <v>3200000</v>
      </c>
      <c r="N62" s="48">
        <f t="shared" si="16"/>
        <v>0</v>
      </c>
      <c r="O62" s="48">
        <f t="shared" si="16"/>
        <v>0</v>
      </c>
    </row>
    <row r="63" spans="1:18" ht="78.75" x14ac:dyDescent="0.2">
      <c r="A63" s="35" t="s">
        <v>88</v>
      </c>
      <c r="B63" s="47" t="s">
        <v>72</v>
      </c>
      <c r="C63" s="47" t="s">
        <v>15</v>
      </c>
      <c r="D63" s="47" t="s">
        <v>28</v>
      </c>
      <c r="E63" s="47" t="s">
        <v>34</v>
      </c>
      <c r="F63" s="47"/>
      <c r="G63" s="47"/>
      <c r="H63" s="47"/>
      <c r="I63" s="47"/>
      <c r="J63" s="12"/>
      <c r="K63" s="12"/>
      <c r="L63" s="12"/>
      <c r="M63" s="48">
        <f t="shared" si="16"/>
        <v>3200000</v>
      </c>
      <c r="N63" s="48">
        <f t="shared" si="16"/>
        <v>0</v>
      </c>
      <c r="O63" s="48">
        <f t="shared" si="16"/>
        <v>0</v>
      </c>
    </row>
    <row r="64" spans="1:18" ht="15.75" x14ac:dyDescent="0.2">
      <c r="A64" s="35" t="s">
        <v>73</v>
      </c>
      <c r="B64" s="47" t="s">
        <v>72</v>
      </c>
      <c r="C64" s="47" t="s">
        <v>15</v>
      </c>
      <c r="D64" s="47" t="s">
        <v>28</v>
      </c>
      <c r="E64" s="47" t="s">
        <v>34</v>
      </c>
      <c r="F64" s="47" t="s">
        <v>23</v>
      </c>
      <c r="G64" s="47" t="s">
        <v>0</v>
      </c>
      <c r="H64" s="47"/>
      <c r="I64" s="47"/>
      <c r="J64" s="12"/>
      <c r="K64" s="12"/>
      <c r="L64" s="12"/>
      <c r="M64" s="48">
        <f t="shared" si="16"/>
        <v>3200000</v>
      </c>
      <c r="N64" s="48">
        <f t="shared" si="16"/>
        <v>0</v>
      </c>
      <c r="O64" s="48">
        <f t="shared" si="16"/>
        <v>0</v>
      </c>
    </row>
    <row r="65" spans="1:18" ht="15.75" x14ac:dyDescent="0.2">
      <c r="A65" s="35" t="s">
        <v>78</v>
      </c>
      <c r="B65" s="47" t="s">
        <v>72</v>
      </c>
      <c r="C65" s="47" t="s">
        <v>15</v>
      </c>
      <c r="D65" s="47" t="s">
        <v>28</v>
      </c>
      <c r="E65" s="47" t="s">
        <v>34</v>
      </c>
      <c r="F65" s="47" t="s">
        <v>23</v>
      </c>
      <c r="G65" s="47" t="s">
        <v>42</v>
      </c>
      <c r="H65" s="47"/>
      <c r="I65" s="47"/>
      <c r="J65" s="12"/>
      <c r="K65" s="12"/>
      <c r="L65" s="12"/>
      <c r="M65" s="48">
        <f t="shared" si="16"/>
        <v>3200000</v>
      </c>
      <c r="N65" s="48">
        <f t="shared" si="16"/>
        <v>0</v>
      </c>
      <c r="O65" s="48">
        <f t="shared" si="16"/>
        <v>0</v>
      </c>
    </row>
    <row r="66" spans="1:18" ht="47.25" x14ac:dyDescent="0.2">
      <c r="A66" s="35" t="s">
        <v>79</v>
      </c>
      <c r="B66" s="47" t="s">
        <v>72</v>
      </c>
      <c r="C66" s="47" t="s">
        <v>15</v>
      </c>
      <c r="D66" s="47" t="s">
        <v>28</v>
      </c>
      <c r="E66" s="47" t="s">
        <v>34</v>
      </c>
      <c r="F66" s="47" t="s">
        <v>23</v>
      </c>
      <c r="G66" s="47" t="s">
        <v>42</v>
      </c>
      <c r="H66" s="47" t="s">
        <v>80</v>
      </c>
      <c r="I66" s="47"/>
      <c r="J66" s="12"/>
      <c r="K66" s="12"/>
      <c r="L66" s="12"/>
      <c r="M66" s="48">
        <f t="shared" si="16"/>
        <v>3200000</v>
      </c>
      <c r="N66" s="48">
        <f t="shared" si="16"/>
        <v>0</v>
      </c>
      <c r="O66" s="48">
        <f t="shared" si="16"/>
        <v>0</v>
      </c>
    </row>
    <row r="67" spans="1:18" ht="63" x14ac:dyDescent="0.2">
      <c r="A67" s="35" t="s">
        <v>39</v>
      </c>
      <c r="B67" s="47" t="s">
        <v>72</v>
      </c>
      <c r="C67" s="47" t="s">
        <v>15</v>
      </c>
      <c r="D67" s="47" t="s">
        <v>28</v>
      </c>
      <c r="E67" s="47" t="s">
        <v>34</v>
      </c>
      <c r="F67" s="47" t="s">
        <v>23</v>
      </c>
      <c r="G67" s="47" t="s">
        <v>42</v>
      </c>
      <c r="H67" s="47" t="s">
        <v>80</v>
      </c>
      <c r="I67" s="47" t="s">
        <v>40</v>
      </c>
      <c r="J67" s="12"/>
      <c r="K67" s="12"/>
      <c r="L67" s="12"/>
      <c r="M67" s="48">
        <f t="shared" si="16"/>
        <v>3200000</v>
      </c>
      <c r="N67" s="48">
        <f t="shared" si="16"/>
        <v>0</v>
      </c>
      <c r="O67" s="48">
        <f t="shared" si="16"/>
        <v>0</v>
      </c>
    </row>
    <row r="68" spans="1:18" ht="31.5" x14ac:dyDescent="0.2">
      <c r="A68" s="19" t="s">
        <v>129</v>
      </c>
      <c r="B68" s="20" t="s">
        <v>72</v>
      </c>
      <c r="C68" s="20" t="s">
        <v>15</v>
      </c>
      <c r="D68" s="20" t="s">
        <v>28</v>
      </c>
      <c r="E68" s="20" t="s">
        <v>34</v>
      </c>
      <c r="F68" s="20" t="s">
        <v>23</v>
      </c>
      <c r="G68" s="20" t="s">
        <v>42</v>
      </c>
      <c r="H68" s="20" t="s">
        <v>80</v>
      </c>
      <c r="I68" s="20" t="s">
        <v>40</v>
      </c>
      <c r="J68" s="11" t="s">
        <v>81</v>
      </c>
      <c r="K68" s="11" t="s">
        <v>130</v>
      </c>
      <c r="L68" s="45">
        <v>2028</v>
      </c>
      <c r="M68" s="36">
        <v>3200000</v>
      </c>
      <c r="N68" s="36">
        <v>0</v>
      </c>
      <c r="O68" s="36">
        <v>0</v>
      </c>
    </row>
    <row r="69" spans="1:18" s="3" customFormat="1" ht="31.5" x14ac:dyDescent="0.2">
      <c r="A69" s="13" t="s">
        <v>111</v>
      </c>
      <c r="B69" s="14" t="s">
        <v>112</v>
      </c>
      <c r="C69" s="14" t="s">
        <v>0</v>
      </c>
      <c r="D69" s="14" t="s">
        <v>0</v>
      </c>
      <c r="E69" s="14" t="s">
        <v>0</v>
      </c>
      <c r="F69" s="14" t="s">
        <v>0</v>
      </c>
      <c r="G69" s="14" t="s">
        <v>0</v>
      </c>
      <c r="H69" s="14" t="s">
        <v>0</v>
      </c>
      <c r="I69" s="14" t="s">
        <v>0</v>
      </c>
      <c r="J69" s="12"/>
      <c r="K69" s="12"/>
      <c r="L69" s="12"/>
      <c r="M69" s="16">
        <f t="shared" ref="M69:M76" si="17">M70</f>
        <v>423866087.19999999</v>
      </c>
      <c r="N69" s="16">
        <f t="shared" ref="N69:O76" si="18">N70</f>
        <v>0</v>
      </c>
      <c r="O69" s="16">
        <f t="shared" si="18"/>
        <v>0</v>
      </c>
      <c r="P69" s="7"/>
      <c r="Q69" s="7"/>
      <c r="R69" s="7"/>
    </row>
    <row r="70" spans="1:18" s="3" customFormat="1" ht="31.5" x14ac:dyDescent="0.2">
      <c r="A70" s="13" t="s">
        <v>113</v>
      </c>
      <c r="B70" s="14" t="s">
        <v>112</v>
      </c>
      <c r="C70" s="14" t="s">
        <v>15</v>
      </c>
      <c r="D70" s="14" t="s">
        <v>42</v>
      </c>
      <c r="E70" s="14" t="s">
        <v>0</v>
      </c>
      <c r="F70" s="14" t="s">
        <v>0</v>
      </c>
      <c r="G70" s="14" t="s">
        <v>0</v>
      </c>
      <c r="H70" s="14" t="s">
        <v>0</v>
      </c>
      <c r="I70" s="14" t="s">
        <v>0</v>
      </c>
      <c r="J70" s="12"/>
      <c r="K70" s="12"/>
      <c r="L70" s="12"/>
      <c r="M70" s="16">
        <f t="shared" si="17"/>
        <v>423866087.19999999</v>
      </c>
      <c r="N70" s="16">
        <f t="shared" si="18"/>
        <v>0</v>
      </c>
      <c r="O70" s="16">
        <f t="shared" si="18"/>
        <v>0</v>
      </c>
      <c r="P70" s="7"/>
      <c r="Q70" s="7"/>
      <c r="R70" s="7"/>
    </row>
    <row r="71" spans="1:18" s="3" customFormat="1" ht="31.5" x14ac:dyDescent="0.2">
      <c r="A71" s="13" t="s">
        <v>86</v>
      </c>
      <c r="B71" s="14" t="s">
        <v>112</v>
      </c>
      <c r="C71" s="14" t="s">
        <v>15</v>
      </c>
      <c r="D71" s="14" t="s">
        <v>42</v>
      </c>
      <c r="E71" s="14" t="s">
        <v>34</v>
      </c>
      <c r="F71" s="14" t="s">
        <v>0</v>
      </c>
      <c r="G71" s="14" t="s">
        <v>0</v>
      </c>
      <c r="H71" s="14" t="s">
        <v>0</v>
      </c>
      <c r="I71" s="14" t="s">
        <v>0</v>
      </c>
      <c r="J71" s="12"/>
      <c r="K71" s="12"/>
      <c r="L71" s="12"/>
      <c r="M71" s="16">
        <f t="shared" si="17"/>
        <v>423866087.19999999</v>
      </c>
      <c r="N71" s="16">
        <f t="shared" si="18"/>
        <v>0</v>
      </c>
      <c r="O71" s="16">
        <f t="shared" si="18"/>
        <v>0</v>
      </c>
      <c r="P71" s="7"/>
      <c r="Q71" s="7"/>
      <c r="R71" s="7"/>
    </row>
    <row r="72" spans="1:18" s="3" customFormat="1" ht="78.75" x14ac:dyDescent="0.2">
      <c r="A72" s="25" t="s">
        <v>88</v>
      </c>
      <c r="B72" s="14" t="s">
        <v>112</v>
      </c>
      <c r="C72" s="14" t="s">
        <v>15</v>
      </c>
      <c r="D72" s="14" t="s">
        <v>42</v>
      </c>
      <c r="E72" s="14" t="s">
        <v>34</v>
      </c>
      <c r="F72" s="14"/>
      <c r="G72" s="14"/>
      <c r="H72" s="14"/>
      <c r="I72" s="14"/>
      <c r="J72" s="12"/>
      <c r="K72" s="12"/>
      <c r="L72" s="12"/>
      <c r="M72" s="16">
        <f t="shared" si="17"/>
        <v>423866087.19999999</v>
      </c>
      <c r="N72" s="16">
        <f t="shared" si="18"/>
        <v>0</v>
      </c>
      <c r="O72" s="16">
        <f t="shared" si="18"/>
        <v>0</v>
      </c>
      <c r="P72" s="7"/>
      <c r="Q72" s="7"/>
      <c r="R72" s="7"/>
    </row>
    <row r="73" spans="1:18" s="3" customFormat="1" ht="15.75" x14ac:dyDescent="0.2">
      <c r="A73" s="13" t="s">
        <v>29</v>
      </c>
      <c r="B73" s="14" t="s">
        <v>112</v>
      </c>
      <c r="C73" s="14" t="s">
        <v>15</v>
      </c>
      <c r="D73" s="14" t="s">
        <v>42</v>
      </c>
      <c r="E73" s="14" t="s">
        <v>34</v>
      </c>
      <c r="F73" s="14" t="s">
        <v>30</v>
      </c>
      <c r="G73" s="14" t="s">
        <v>0</v>
      </c>
      <c r="H73" s="14" t="s">
        <v>0</v>
      </c>
      <c r="I73" s="14" t="s">
        <v>0</v>
      </c>
      <c r="J73" s="12"/>
      <c r="K73" s="12"/>
      <c r="L73" s="12"/>
      <c r="M73" s="16">
        <f t="shared" si="17"/>
        <v>423866087.19999999</v>
      </c>
      <c r="N73" s="16">
        <f t="shared" si="18"/>
        <v>0</v>
      </c>
      <c r="O73" s="16">
        <f t="shared" si="18"/>
        <v>0</v>
      </c>
      <c r="P73" s="7"/>
      <c r="Q73" s="7"/>
      <c r="R73" s="7"/>
    </row>
    <row r="74" spans="1:18" s="3" customFormat="1" ht="15.75" x14ac:dyDescent="0.2">
      <c r="A74" s="13" t="s">
        <v>114</v>
      </c>
      <c r="B74" s="14" t="s">
        <v>112</v>
      </c>
      <c r="C74" s="14" t="s">
        <v>15</v>
      </c>
      <c r="D74" s="14" t="s">
        <v>42</v>
      </c>
      <c r="E74" s="14" t="s">
        <v>34</v>
      </c>
      <c r="F74" s="14" t="s">
        <v>30</v>
      </c>
      <c r="G74" s="14" t="s">
        <v>64</v>
      </c>
      <c r="H74" s="14" t="s">
        <v>0</v>
      </c>
      <c r="I74" s="14" t="s">
        <v>0</v>
      </c>
      <c r="J74" s="12"/>
      <c r="K74" s="12"/>
      <c r="L74" s="12"/>
      <c r="M74" s="16">
        <f t="shared" si="17"/>
        <v>423866087.19999999</v>
      </c>
      <c r="N74" s="16">
        <f t="shared" si="18"/>
        <v>0</v>
      </c>
      <c r="O74" s="16">
        <f t="shared" si="18"/>
        <v>0</v>
      </c>
      <c r="P74" s="7"/>
      <c r="Q74" s="7"/>
      <c r="R74" s="7"/>
    </row>
    <row r="75" spans="1:18" s="3" customFormat="1" ht="31.5" x14ac:dyDescent="0.2">
      <c r="A75" s="13" t="s">
        <v>124</v>
      </c>
      <c r="B75" s="14" t="s">
        <v>112</v>
      </c>
      <c r="C75" s="14" t="s">
        <v>15</v>
      </c>
      <c r="D75" s="14" t="s">
        <v>42</v>
      </c>
      <c r="E75" s="14" t="s">
        <v>34</v>
      </c>
      <c r="F75" s="14" t="s">
        <v>30</v>
      </c>
      <c r="G75" s="14" t="s">
        <v>64</v>
      </c>
      <c r="H75" s="14" t="s">
        <v>123</v>
      </c>
      <c r="I75" s="14" t="s">
        <v>0</v>
      </c>
      <c r="J75" s="12"/>
      <c r="K75" s="12"/>
      <c r="L75" s="12"/>
      <c r="M75" s="16">
        <f t="shared" si="17"/>
        <v>423866087.19999999</v>
      </c>
      <c r="N75" s="16">
        <f t="shared" si="18"/>
        <v>0</v>
      </c>
      <c r="O75" s="16">
        <f t="shared" si="18"/>
        <v>0</v>
      </c>
      <c r="P75" s="7"/>
      <c r="Q75" s="7"/>
      <c r="R75" s="7"/>
    </row>
    <row r="76" spans="1:18" s="3" customFormat="1" ht="63" x14ac:dyDescent="0.2">
      <c r="A76" s="13" t="s">
        <v>39</v>
      </c>
      <c r="B76" s="14" t="s">
        <v>112</v>
      </c>
      <c r="C76" s="14" t="s">
        <v>15</v>
      </c>
      <c r="D76" s="14" t="s">
        <v>42</v>
      </c>
      <c r="E76" s="14" t="s">
        <v>34</v>
      </c>
      <c r="F76" s="14" t="s">
        <v>30</v>
      </c>
      <c r="G76" s="14" t="s">
        <v>64</v>
      </c>
      <c r="H76" s="14" t="s">
        <v>123</v>
      </c>
      <c r="I76" s="14" t="s">
        <v>40</v>
      </c>
      <c r="J76" s="12"/>
      <c r="K76" s="12"/>
      <c r="L76" s="12"/>
      <c r="M76" s="16">
        <f t="shared" si="17"/>
        <v>423866087.19999999</v>
      </c>
      <c r="N76" s="16">
        <f t="shared" si="18"/>
        <v>0</v>
      </c>
      <c r="O76" s="16">
        <f t="shared" si="18"/>
        <v>0</v>
      </c>
      <c r="P76" s="7"/>
      <c r="Q76" s="7"/>
      <c r="R76" s="7"/>
    </row>
    <row r="77" spans="1:18" ht="38.25" x14ac:dyDescent="0.2">
      <c r="A77" s="19" t="s">
        <v>115</v>
      </c>
      <c r="B77" s="20" t="s">
        <v>112</v>
      </c>
      <c r="C77" s="20" t="s">
        <v>15</v>
      </c>
      <c r="D77" s="20" t="s">
        <v>42</v>
      </c>
      <c r="E77" s="20" t="s">
        <v>34</v>
      </c>
      <c r="F77" s="20" t="s">
        <v>30</v>
      </c>
      <c r="G77" s="20" t="s">
        <v>64</v>
      </c>
      <c r="H77" s="20" t="s">
        <v>123</v>
      </c>
      <c r="I77" s="20" t="s">
        <v>40</v>
      </c>
      <c r="J77" s="11" t="s">
        <v>116</v>
      </c>
      <c r="K77" s="11" t="s">
        <v>117</v>
      </c>
      <c r="L77" s="11">
        <v>2025</v>
      </c>
      <c r="M77" s="36">
        <v>423866087.19999999</v>
      </c>
      <c r="N77" s="36">
        <v>0</v>
      </c>
      <c r="O77" s="36">
        <v>0</v>
      </c>
    </row>
    <row r="78" spans="1:18" ht="18.75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</row>
    <row r="79" spans="1:18" ht="37.5" x14ac:dyDescent="0.3">
      <c r="A79" s="49" t="s">
        <v>98</v>
      </c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55" t="s">
        <v>99</v>
      </c>
      <c r="O79" s="55"/>
    </row>
    <row r="80" spans="1:18" ht="18.75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</row>
    <row r="81" spans="1:15" ht="18.75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</row>
    <row r="82" spans="1:15" ht="37.5" x14ac:dyDescent="0.3">
      <c r="A82" s="49" t="s">
        <v>100</v>
      </c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55" t="s">
        <v>101</v>
      </c>
      <c r="O82" s="55"/>
    </row>
    <row r="83" spans="1:15" ht="18.75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</row>
    <row r="84" spans="1:15" ht="18.75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</row>
    <row r="85" spans="1:15" ht="18.75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</row>
    <row r="86" spans="1:15" ht="18.75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</row>
    <row r="87" spans="1:15" ht="32.25" x14ac:dyDescent="0.3">
      <c r="A87" s="50" t="s">
        <v>102</v>
      </c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</row>
    <row r="88" spans="1:15" ht="18.75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</row>
    <row r="89" spans="1:15" ht="18.75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</row>
    <row r="90" spans="1:15" ht="18.75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</row>
    <row r="91" spans="1:15" ht="18.75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</row>
    <row r="92" spans="1:15" ht="18.75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</row>
  </sheetData>
  <mergeCells count="6">
    <mergeCell ref="N82:O82"/>
    <mergeCell ref="N1:O1"/>
    <mergeCell ref="A3:O3"/>
    <mergeCell ref="A4:O4"/>
    <mergeCell ref="N2:O2"/>
    <mergeCell ref="N79:O79"/>
  </mergeCells>
  <pageMargins left="0.39370080000000002" right="0.39370080000000002" top="0.55826770000000003" bottom="0.51259840000000001" header="0.3" footer="0.3"/>
  <pageSetup paperSize="9" scale="75" fitToHeight="0" orientation="landscape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2025-02-11T11:47:07Z</dcterms:modified>
</cp:coreProperties>
</file>