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Лист2" sheetId="1" r:id="rId1"/>
  </sheets>
  <calcPr calcId="145621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52" i="1" l="1"/>
  <c r="J51" i="1"/>
  <c r="J49" i="1"/>
  <c r="J54" i="1" s="1"/>
  <c r="I49" i="1"/>
  <c r="I45" i="1" s="1"/>
  <c r="H49" i="1"/>
  <c r="F47" i="1"/>
  <c r="F46" i="1"/>
  <c r="F49" i="1" s="1"/>
  <c r="J45" i="1"/>
  <c r="J50" i="1" s="1"/>
  <c r="H45" i="1"/>
  <c r="F45" i="1" s="1"/>
  <c r="H43" i="1"/>
  <c r="G43" i="1"/>
  <c r="H42" i="1"/>
  <c r="G42" i="1"/>
  <c r="H40" i="1"/>
  <c r="F40" i="1" s="1"/>
  <c r="G40" i="1"/>
  <c r="F39" i="1"/>
  <c r="F38" i="1"/>
  <c r="G37" i="1"/>
  <c r="H36" i="1"/>
  <c r="H33" i="1" s="1"/>
  <c r="F33" i="1" s="1"/>
  <c r="G36" i="1"/>
  <c r="F35" i="1"/>
  <c r="F36" i="1" s="1"/>
  <c r="F34" i="1"/>
  <c r="G33" i="1"/>
  <c r="H32" i="1"/>
  <c r="H29" i="1" s="1"/>
  <c r="G32" i="1"/>
  <c r="F31" i="1"/>
  <c r="F32" i="1" s="1"/>
  <c r="F30" i="1"/>
  <c r="F29" i="1" s="1"/>
  <c r="G29" i="1"/>
  <c r="G28" i="1"/>
  <c r="G25" i="1" s="1"/>
  <c r="F28" i="1"/>
  <c r="F25" i="1"/>
  <c r="H24" i="1"/>
  <c r="F24" i="1" s="1"/>
  <c r="F21" i="1" s="1"/>
  <c r="G24" i="1"/>
  <c r="G44" i="1" s="1"/>
  <c r="F23" i="1"/>
  <c r="F43" i="1" s="1"/>
  <c r="F22" i="1"/>
  <c r="F42" i="1" s="1"/>
  <c r="G21" i="1"/>
  <c r="I19" i="1"/>
  <c r="I52" i="1" s="1"/>
  <c r="H19" i="1"/>
  <c r="H52" i="1" s="1"/>
  <c r="G19" i="1"/>
  <c r="G52" i="1" s="1"/>
  <c r="I18" i="1"/>
  <c r="I51" i="1" s="1"/>
  <c r="H18" i="1"/>
  <c r="H51" i="1" s="1"/>
  <c r="G18" i="1"/>
  <c r="G51" i="1" s="1"/>
  <c r="I16" i="1"/>
  <c r="I12" i="1" s="1"/>
  <c r="I17" i="1" s="1"/>
  <c r="I50" i="1" s="1"/>
  <c r="H16" i="1"/>
  <c r="G16" i="1"/>
  <c r="F16" i="1" s="1"/>
  <c r="F14" i="1"/>
  <c r="F13" i="1"/>
  <c r="H12" i="1"/>
  <c r="G12" i="1"/>
  <c r="H11" i="1"/>
  <c r="H8" i="1" s="1"/>
  <c r="H17" i="1" s="1"/>
  <c r="G11" i="1"/>
  <c r="F11" i="1"/>
  <c r="F8" i="1" s="1"/>
  <c r="F10" i="1"/>
  <c r="F19" i="1" s="1"/>
  <c r="F9" i="1"/>
  <c r="F18" i="1" s="1"/>
  <c r="G8" i="1"/>
  <c r="G17" i="1" s="1"/>
  <c r="F52" i="1" l="1"/>
  <c r="F20" i="1"/>
  <c r="F12" i="1"/>
  <c r="F17" i="1" s="1"/>
  <c r="G41" i="1"/>
  <c r="G50" i="1" s="1"/>
  <c r="F51" i="1"/>
  <c r="H20" i="1"/>
  <c r="H54" i="1" s="1"/>
  <c r="H21" i="1"/>
  <c r="H37" i="1"/>
  <c r="F37" i="1" s="1"/>
  <c r="F41" i="1" s="1"/>
  <c r="I20" i="1"/>
  <c r="I54" i="1" s="1"/>
  <c r="H44" i="1"/>
  <c r="F44" i="1" s="1"/>
  <c r="G20" i="1"/>
  <c r="G54" i="1" s="1"/>
  <c r="F50" i="1" l="1"/>
  <c r="H41" i="1"/>
  <c r="H50" i="1" s="1"/>
  <c r="F54" i="1"/>
</calcChain>
</file>

<file path=xl/sharedStrings.xml><?xml version="1.0" encoding="utf-8"?>
<sst xmlns="http://schemas.openxmlformats.org/spreadsheetml/2006/main" count="91" uniqueCount="46">
  <si>
    <t>Срок реализации</t>
  </si>
  <si>
    <t>Всего</t>
  </si>
  <si>
    <t>Наименование главного распорядителя средств бюджета Брянской области</t>
  </si>
  <si>
    <t>2022 год</t>
  </si>
  <si>
    <t>2023 год</t>
  </si>
  <si>
    <t>2024 год</t>
  </si>
  <si>
    <t>2025 год</t>
  </si>
  <si>
    <t>1.</t>
  </si>
  <si>
    <t>департамент строительства            Брянской области</t>
  </si>
  <si>
    <t xml:space="preserve">средства областного бюджета </t>
  </si>
  <si>
    <t>средства местного бюджета</t>
  </si>
  <si>
    <t>2.</t>
  </si>
  <si>
    <t>за счет остатков прошлых лет</t>
  </si>
  <si>
    <t>3.</t>
  </si>
  <si>
    <t>Модернизация городского 
общественного транспорта</t>
  </si>
  <si>
    <t>Приобретение троллейбусов</t>
  </si>
  <si>
    <t>департамент промышленности, транспорта и связи Брянской области</t>
  </si>
  <si>
    <t>4.</t>
  </si>
  <si>
    <t>департамент строительства       Брянской области</t>
  </si>
  <si>
    <t>№ пп</t>
  </si>
  <si>
    <t>Источники финансирования,
в том числе по годам реализации,  
рублей</t>
  </si>
  <si>
    <t>В том числе:</t>
  </si>
  <si>
    <t>2022 -
2023 годы</t>
  </si>
  <si>
    <t>2022 -
2024 годы</t>
  </si>
  <si>
    <t>2023 -
2025 годы</t>
  </si>
  <si>
    <t>итого</t>
  </si>
  <si>
    <t>всего</t>
  </si>
  <si>
    <t>в том числе за счет инфраструк-турных бюджетных кредитов</t>
  </si>
  <si>
    <t>в том числе за счет инфраструк-турных бюджетных кредитов,
в том числе:</t>
  </si>
  <si>
    <t>в том числе за счет инфраструк-турных бюджетных кредитов,
из них:</t>
  </si>
  <si>
    <t>Строительство улично-дорожной сети
и детского сада в микрорайоне
по ул. Флотской в Бежицком
районе города Брянска</t>
  </si>
  <si>
    <r>
      <t xml:space="preserve">Строительство улично-дорожной сети
в микрорайоне по ул. Флотской
</t>
    </r>
    <r>
      <rPr>
        <sz val="12"/>
        <color rgb="FF000000"/>
        <rFont val="Times New Roman"/>
        <family val="1"/>
        <charset val="204"/>
      </rPr>
      <t xml:space="preserve">в Бежицком районе города Брянска </t>
    </r>
  </si>
  <si>
    <t>Строительство детского сада по ул Флотской
в Бежицком районе города Брянск</t>
  </si>
  <si>
    <r>
      <t xml:space="preserve">Техническое перевооружение
</t>
    </r>
    <r>
      <rPr>
        <sz val="12"/>
        <color rgb="FF000000"/>
        <rFont val="Times New Roman"/>
        <family val="1"/>
        <charset val="204"/>
      </rPr>
      <t>МУП «Брянское троллейбусное
управление» г. Брянска</t>
    </r>
  </si>
  <si>
    <t>Реконструкция тяговых подстанций  энергохозяйства МУП «Брянское троллейбусное управление» г. Брянска
(в том числе проектно-сметная
документация)</t>
  </si>
  <si>
    <t>Строительство кабельных линий энергохозяйства МУП «Брянское троллейбусное управление» г. Брянска
(в том числе проектно-сметная
документация)</t>
  </si>
  <si>
    <t>Капитальный ремонт кабельных линий, контактной сети и опор контактной сети троллейбуса энергохозяйства МУП «Брян-
ское троллейбусное управление» г. Брянска
(в том числе проектно-сметная
документация)</t>
  </si>
  <si>
    <t>Строительство школы на территории бывшего аэропорта по ул. Амосова
в Советском районе г. Брянска</t>
  </si>
  <si>
    <t>Строительство школы на территории бывшего аэропорта по ул. Амосова в Советском районе
г. Брянска</t>
  </si>
  <si>
    <t xml:space="preserve">                                                                                                                    Всего                                                                                                                                                                                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</si>
  <si>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0"/>
        <rFont val="Times New Roman"/>
        <family val="1"/>
        <charset val="204"/>
      </rPr>
      <t xml:space="preserve">" </t>
    </r>
    <r>
      <rPr>
        <sz val="14"/>
        <color rgb="FF000000"/>
        <rFont val="Times New Roman"/>
        <family val="1"/>
        <charset val="1"/>
      </rPr>
      <t xml:space="preserve">             "Утвержден
постановлением Правительства
Брянской области
от 30 ноября 2021 г. № 517-п
</t>
    </r>
  </si>
  <si>
    <t>Наименование инфраструктурного
проекта</t>
  </si>
  <si>
    <t>Наименование объекта
инфраструктуры</t>
  </si>
  <si>
    <t>Справочно: объем инфраструктурных бюджетных кредитов - 5 271 087 000,0 рубля, в том числе:
                     2022 год - 1 807 900 000,0 рубля;
                     2023 год - 2 380 800 000,0 рубля;
                     2024 год - 385 228 000,0 рубля;
                     2025 год - 697 159 000,0 рубля."</t>
  </si>
  <si>
    <t xml:space="preserve">ДЕТАЛИЗИРОВАННЫЙ ПЕРЕЧЕНЬ
мероприятий, реализуемых в рамках инфраструктурных проектов Брянской области, отобранных в соответствии с постановлением Правительства Российской Федерации от 14 июля 2021 года № 1189 
"Об утверждении Правил отбора инфраструктурных проектов, источником финансового обеспечения расходов на реализацию которых являются бюджетные кредиты из федерального бюджета бюджетам субъектов
Российской Федерации на финансовое обеспечение реализации инфраструктурных проектов, и о внесении изменений в Положение о Правительственной комиссии по региональному развитию в Российской Федерации"
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</si>
  <si>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0"/>
        <rFont val="Times New Roman"/>
        <family val="1"/>
        <charset val="204"/>
      </rPr>
      <t xml:space="preserve">т </t>
    </r>
    <r>
      <rPr>
        <sz val="14"/>
        <color rgb="FF000000"/>
        <rFont val="Times New Roman"/>
        <family val="1"/>
        <charset val="204"/>
      </rPr>
      <t xml:space="preserve">              Приложение                                                                                                                                                                                                                                          к постановлению Правительства                                                                                                                                                                                                                                          Брянской области                                                                                                                                                                                                                                           от 24 февраля 2025 г. №  77-п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</si>
</sst>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Arial"/>
      <charset val="1"/>
    </font>
    <font>
      <sz val="14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vertical="top" wrapText="1"/>
    </xf>
    <xf numFmtId="3" fontId="3" fillId="0" borderId="0" xfId="0" applyNumberFormat="1" applyFont="1" applyAlignment="1">
      <alignment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wrapText="1"/>
    </xf>
    <xf numFmtId="40" fontId="3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1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 indent="60"/>
    </xf>
    <xf numFmtId="0" fontId="1" fillId="0" borderId="0" xfId="0" applyFont="1" applyBorder="1" applyAlignment="1">
      <alignment horizontal="left" vertical="top" wrapText="1" indent="60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MJ70"/>
  <sheetViews>
    <sheetView tabSelected="1" zoomScale="60" zoomScaleNormal="60" workbookViewId="0">
      <pane ySplit="6" topLeftCell="A27" activePane="bottomLeft" state="frozen"/>
      <selection pane="bottomLeft" activeCell="A3" sqref="A3:K3"/>
    </sheetView>
  </sheetViews>
  <sheetFormatPr defaultColWidth="10.5" defaultRowHeight="18" x14ac:dyDescent="0.35"/>
  <cols>
    <col min="1" max="1" width="5.19921875" style="1" customWidth="1"/>
    <col min="2" max="2" width="38" style="2" customWidth="1"/>
    <col min="3" max="3" width="40.19921875" style="2" customWidth="1"/>
    <col min="4" max="4" width="12.8984375" style="1" customWidth="1"/>
    <col min="5" max="5" width="28.69921875" style="2" customWidth="1"/>
    <col min="6" max="6" width="17.69921875" style="2" customWidth="1"/>
    <col min="7" max="7" width="17.19921875" style="2" customWidth="1"/>
    <col min="8" max="8" width="18.09765625" style="2" customWidth="1"/>
    <col min="9" max="9" width="17.19921875" style="2" customWidth="1"/>
    <col min="10" max="10" width="18.09765625" style="2" customWidth="1"/>
    <col min="11" max="11" width="29.59765625" style="2" customWidth="1"/>
    <col min="12" max="1019" width="10.5" style="2"/>
  </cols>
  <sheetData>
    <row r="2" spans="1:1024" ht="109.5" customHeight="1" x14ac:dyDescent="0.35">
      <c r="A2" s="22" t="s">
        <v>45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024" s="3" customFormat="1" ht="145.80000000000001" customHeight="1" x14ac:dyDescent="0.35">
      <c r="A3" s="23" t="s">
        <v>40</v>
      </c>
      <c r="B3" s="23"/>
      <c r="C3" s="23"/>
      <c r="D3" s="23"/>
      <c r="E3" s="23"/>
      <c r="F3" s="23"/>
      <c r="G3" s="23"/>
      <c r="H3" s="23"/>
      <c r="I3" s="23"/>
      <c r="J3" s="23"/>
      <c r="K3" s="23"/>
      <c r="AME3" s="2"/>
      <c r="AMF3"/>
      <c r="AMG3"/>
      <c r="AMH3"/>
      <c r="AMI3"/>
      <c r="AMJ3"/>
    </row>
    <row r="4" spans="1:1024" s="3" customFormat="1" ht="82.95" customHeight="1" x14ac:dyDescent="0.35">
      <c r="A4" s="24" t="s">
        <v>44</v>
      </c>
      <c r="B4" s="24"/>
      <c r="C4" s="24"/>
      <c r="D4" s="24"/>
      <c r="E4" s="24"/>
      <c r="F4" s="24"/>
      <c r="G4" s="24"/>
      <c r="H4" s="24"/>
      <c r="I4" s="24"/>
      <c r="J4" s="24"/>
      <c r="K4" s="24"/>
      <c r="AME4" s="2"/>
      <c r="AMF4"/>
      <c r="AMG4"/>
      <c r="AMH4"/>
      <c r="AMI4"/>
      <c r="AMJ4"/>
    </row>
    <row r="5" spans="1:1024" s="5" customFormat="1" ht="52.2" customHeight="1" x14ac:dyDescent="0.3">
      <c r="A5" s="18" t="s">
        <v>19</v>
      </c>
      <c r="B5" s="25" t="s">
        <v>41</v>
      </c>
      <c r="C5" s="18" t="s">
        <v>42</v>
      </c>
      <c r="D5" s="18" t="s">
        <v>0</v>
      </c>
      <c r="E5" s="18" t="s">
        <v>20</v>
      </c>
      <c r="F5" s="26" t="s">
        <v>1</v>
      </c>
      <c r="G5" s="18" t="s">
        <v>21</v>
      </c>
      <c r="H5" s="18"/>
      <c r="I5" s="18"/>
      <c r="J5" s="18"/>
      <c r="K5" s="18" t="s">
        <v>2</v>
      </c>
      <c r="AME5" s="6"/>
      <c r="AMF5"/>
      <c r="AMG5"/>
      <c r="AMH5"/>
      <c r="AMI5"/>
      <c r="AMJ5"/>
    </row>
    <row r="6" spans="1:1024" s="5" customFormat="1" ht="22.2" customHeight="1" x14ac:dyDescent="0.3">
      <c r="A6" s="18"/>
      <c r="B6" s="25"/>
      <c r="C6" s="18"/>
      <c r="D6" s="18"/>
      <c r="E6" s="18"/>
      <c r="F6" s="26"/>
      <c r="G6" s="4" t="s">
        <v>3</v>
      </c>
      <c r="H6" s="4" t="s">
        <v>4</v>
      </c>
      <c r="I6" s="4" t="s">
        <v>5</v>
      </c>
      <c r="J6" s="4" t="s">
        <v>6</v>
      </c>
      <c r="K6" s="18"/>
      <c r="AME6" s="6"/>
      <c r="AMF6"/>
      <c r="AMG6"/>
      <c r="AMH6"/>
      <c r="AMI6"/>
      <c r="AMJ6"/>
    </row>
    <row r="7" spans="1:1024" s="8" customFormat="1" ht="15.6" x14ac:dyDescent="0.3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AME7" s="6"/>
      <c r="AMF7"/>
      <c r="AMG7"/>
      <c r="AMH7"/>
      <c r="AMI7"/>
      <c r="AMJ7"/>
    </row>
    <row r="8" spans="1:1024" s="5" customFormat="1" ht="17.399999999999999" customHeight="1" x14ac:dyDescent="0.3">
      <c r="A8" s="18" t="s">
        <v>7</v>
      </c>
      <c r="B8" s="19" t="s">
        <v>30</v>
      </c>
      <c r="C8" s="19" t="s">
        <v>31</v>
      </c>
      <c r="D8" s="18" t="s">
        <v>22</v>
      </c>
      <c r="E8" s="9" t="s">
        <v>25</v>
      </c>
      <c r="F8" s="13">
        <f>F10+F11</f>
        <v>1484848484.8399999</v>
      </c>
      <c r="G8" s="13">
        <f>G11+G10</f>
        <v>569014040.39999998</v>
      </c>
      <c r="H8" s="13">
        <f>H11+H10</f>
        <v>915834444.44000006</v>
      </c>
      <c r="I8" s="13"/>
      <c r="J8" s="13"/>
      <c r="K8" s="19" t="s">
        <v>8</v>
      </c>
      <c r="AME8" s="6"/>
      <c r="AMF8"/>
      <c r="AMG8"/>
      <c r="AMH8"/>
      <c r="AMI8"/>
      <c r="AMJ8"/>
    </row>
    <row r="9" spans="1:1024" s="5" customFormat="1" ht="22.35" customHeight="1" x14ac:dyDescent="0.3">
      <c r="A9" s="18"/>
      <c r="B9" s="19"/>
      <c r="C9" s="19"/>
      <c r="D9" s="18"/>
      <c r="E9" s="9" t="s">
        <v>9</v>
      </c>
      <c r="F9" s="13">
        <f>G9+H9</f>
        <v>1470000000</v>
      </c>
      <c r="G9" s="13">
        <v>563323900</v>
      </c>
      <c r="H9" s="13">
        <v>906676100</v>
      </c>
      <c r="I9" s="13"/>
      <c r="J9" s="13"/>
      <c r="K9" s="19"/>
      <c r="AME9" s="6"/>
      <c r="AMF9"/>
      <c r="AMG9"/>
      <c r="AMH9"/>
      <c r="AMI9"/>
      <c r="AMJ9"/>
    </row>
    <row r="10" spans="1:1024" s="5" customFormat="1" ht="48.45" customHeight="1" x14ac:dyDescent="0.3">
      <c r="A10" s="18"/>
      <c r="B10" s="19"/>
      <c r="C10" s="19"/>
      <c r="D10" s="18"/>
      <c r="E10" s="9" t="s">
        <v>28</v>
      </c>
      <c r="F10" s="13">
        <f>G10+H10</f>
        <v>1470000000</v>
      </c>
      <c r="G10" s="13">
        <v>563323900</v>
      </c>
      <c r="H10" s="13">
        <v>906676100</v>
      </c>
      <c r="I10" s="13"/>
      <c r="J10" s="13"/>
      <c r="K10" s="19"/>
      <c r="AME10" s="6"/>
      <c r="AMF10"/>
      <c r="AMG10"/>
      <c r="AMH10"/>
      <c r="AMI10"/>
      <c r="AMJ10"/>
    </row>
    <row r="11" spans="1:1024" s="5" customFormat="1" ht="23.7" customHeight="1" x14ac:dyDescent="0.3">
      <c r="A11" s="18"/>
      <c r="B11" s="19"/>
      <c r="C11" s="19"/>
      <c r="D11" s="18"/>
      <c r="E11" s="9" t="s">
        <v>10</v>
      </c>
      <c r="F11" s="13">
        <f>G11+H11</f>
        <v>14848484.84</v>
      </c>
      <c r="G11" s="13">
        <f>ROUND(G10/99,2)</f>
        <v>5690140.4000000004</v>
      </c>
      <c r="H11" s="13">
        <f>ROUND(H10/99,2)</f>
        <v>9158344.4399999995</v>
      </c>
      <c r="I11" s="13"/>
      <c r="J11" s="13"/>
      <c r="K11" s="19"/>
      <c r="AME11" s="6"/>
      <c r="AMF11"/>
      <c r="AMG11"/>
      <c r="AMH11"/>
      <c r="AMI11"/>
      <c r="AMJ11"/>
    </row>
    <row r="12" spans="1:1024" s="5" customFormat="1" ht="21.15" customHeight="1" x14ac:dyDescent="0.3">
      <c r="A12" s="18" t="s">
        <v>11</v>
      </c>
      <c r="B12" s="19"/>
      <c r="C12" s="19" t="s">
        <v>32</v>
      </c>
      <c r="D12" s="18" t="s">
        <v>23</v>
      </c>
      <c r="E12" s="9" t="s">
        <v>25</v>
      </c>
      <c r="F12" s="13">
        <f>G12+H12+I12</f>
        <v>386442951.63</v>
      </c>
      <c r="G12" s="13">
        <f>G14+G16</f>
        <v>80808080.810000002</v>
      </c>
      <c r="H12" s="13">
        <f>H14+H16</f>
        <v>219963836.68000001</v>
      </c>
      <c r="I12" s="13">
        <f>I14+I16</f>
        <v>85671034.140000001</v>
      </c>
      <c r="J12" s="13"/>
      <c r="K12" s="19"/>
      <c r="AME12" s="6"/>
      <c r="AMF12"/>
      <c r="AMG12"/>
      <c r="AMH12"/>
      <c r="AMI12"/>
      <c r="AMJ12"/>
    </row>
    <row r="13" spans="1:1024" s="5" customFormat="1" ht="21.15" customHeight="1" x14ac:dyDescent="0.3">
      <c r="A13" s="18"/>
      <c r="B13" s="19"/>
      <c r="C13" s="19"/>
      <c r="D13" s="18"/>
      <c r="E13" s="9" t="s">
        <v>9</v>
      </c>
      <c r="F13" s="13">
        <f>G13+H13+I13</f>
        <v>382578522.11000001</v>
      </c>
      <c r="G13" s="13">
        <v>80000000</v>
      </c>
      <c r="H13" s="13">
        <v>217764198.31</v>
      </c>
      <c r="I13" s="13">
        <v>84814323.799999997</v>
      </c>
      <c r="J13" s="13"/>
      <c r="K13" s="19"/>
      <c r="AME13" s="6"/>
      <c r="AMF13"/>
      <c r="AMG13"/>
      <c r="AMH13"/>
      <c r="AMI13"/>
      <c r="AMJ13"/>
    </row>
    <row r="14" spans="1:1024" s="5" customFormat="1" ht="46.2" customHeight="1" x14ac:dyDescent="0.3">
      <c r="A14" s="18"/>
      <c r="B14" s="19"/>
      <c r="C14" s="19"/>
      <c r="D14" s="18"/>
      <c r="E14" s="9" t="s">
        <v>29</v>
      </c>
      <c r="F14" s="13">
        <f>G14+H14+I14</f>
        <v>382578522.11000001</v>
      </c>
      <c r="G14" s="13">
        <v>80000000</v>
      </c>
      <c r="H14" s="13">
        <v>217764198.31</v>
      </c>
      <c r="I14" s="13">
        <v>84814323.799999997</v>
      </c>
      <c r="J14" s="13"/>
      <c r="K14" s="19"/>
      <c r="AME14" s="6"/>
      <c r="AMF14"/>
      <c r="AMG14"/>
      <c r="AMH14"/>
      <c r="AMI14"/>
      <c r="AMJ14"/>
    </row>
    <row r="15" spans="1:1024" s="5" customFormat="1" ht="17.399999999999999" customHeight="1" x14ac:dyDescent="0.3">
      <c r="A15" s="18"/>
      <c r="B15" s="19"/>
      <c r="C15" s="19"/>
      <c r="D15" s="18"/>
      <c r="E15" s="9" t="s">
        <v>12</v>
      </c>
      <c r="F15" s="13"/>
      <c r="G15" s="13"/>
      <c r="H15" s="13"/>
      <c r="I15" s="14">
        <v>84814323.799999997</v>
      </c>
      <c r="J15" s="13"/>
      <c r="K15" s="19"/>
      <c r="AME15" s="6"/>
      <c r="AMF15"/>
      <c r="AMG15"/>
      <c r="AMH15"/>
      <c r="AMI15"/>
      <c r="AMJ15"/>
    </row>
    <row r="16" spans="1:1024" s="5" customFormat="1" ht="22.35" customHeight="1" x14ac:dyDescent="0.3">
      <c r="A16" s="18"/>
      <c r="B16" s="19"/>
      <c r="C16" s="19"/>
      <c r="D16" s="18"/>
      <c r="E16" s="9" t="s">
        <v>10</v>
      </c>
      <c r="F16" s="13">
        <f>G16+H16+I16</f>
        <v>3864429.52</v>
      </c>
      <c r="G16" s="13">
        <f>ROUND(G14/99,2)</f>
        <v>808080.81</v>
      </c>
      <c r="H16" s="13">
        <f>ROUND(H14/99,2)</f>
        <v>2199638.37</v>
      </c>
      <c r="I16" s="13">
        <f>ROUND(I14/99,2)</f>
        <v>856710.34</v>
      </c>
      <c r="J16" s="13"/>
      <c r="K16" s="19"/>
      <c r="AME16" s="6"/>
      <c r="AMF16"/>
      <c r="AMG16"/>
      <c r="AMH16"/>
      <c r="AMI16"/>
      <c r="AMJ16"/>
    </row>
    <row r="17" spans="1:1024" s="5" customFormat="1" ht="16.2" customHeight="1" x14ac:dyDescent="0.3">
      <c r="A17" s="18"/>
      <c r="B17" s="19"/>
      <c r="C17" s="19"/>
      <c r="D17" s="19"/>
      <c r="E17" s="9" t="s">
        <v>26</v>
      </c>
      <c r="F17" s="13">
        <f t="shared" ref="F17:I19" si="0">F8+F12</f>
        <v>1871291436.4699998</v>
      </c>
      <c r="G17" s="13">
        <f t="shared" si="0"/>
        <v>649822121.21000004</v>
      </c>
      <c r="H17" s="13">
        <f t="shared" si="0"/>
        <v>1135798281.1200001</v>
      </c>
      <c r="I17" s="13">
        <f t="shared" si="0"/>
        <v>85671034.140000001</v>
      </c>
      <c r="J17" s="13"/>
      <c r="K17" s="19"/>
      <c r="AME17" s="6"/>
      <c r="AMF17"/>
      <c r="AMG17"/>
      <c r="AMH17"/>
      <c r="AMI17"/>
      <c r="AMJ17"/>
    </row>
    <row r="18" spans="1:1024" s="5" customFormat="1" ht="23.7" customHeight="1" x14ac:dyDescent="0.3">
      <c r="A18" s="18"/>
      <c r="B18" s="19"/>
      <c r="C18" s="19"/>
      <c r="D18" s="19"/>
      <c r="E18" s="9" t="s">
        <v>9</v>
      </c>
      <c r="F18" s="13">
        <f t="shared" si="0"/>
        <v>1852578522.1100001</v>
      </c>
      <c r="G18" s="13">
        <f t="shared" si="0"/>
        <v>643323900</v>
      </c>
      <c r="H18" s="13">
        <f t="shared" si="0"/>
        <v>1124440298.3099999</v>
      </c>
      <c r="I18" s="13">
        <f t="shared" si="0"/>
        <v>84814323.799999997</v>
      </c>
      <c r="J18" s="13"/>
      <c r="K18" s="19"/>
      <c r="AME18" s="6"/>
      <c r="AMF18"/>
      <c r="AMG18"/>
      <c r="AMH18"/>
      <c r="AMI18"/>
      <c r="AMJ18"/>
    </row>
    <row r="19" spans="1:1024" s="5" customFormat="1" ht="36.6" customHeight="1" x14ac:dyDescent="0.3">
      <c r="A19" s="18"/>
      <c r="B19" s="19"/>
      <c r="C19" s="19"/>
      <c r="D19" s="19"/>
      <c r="E19" s="9" t="s">
        <v>27</v>
      </c>
      <c r="F19" s="13">
        <f t="shared" si="0"/>
        <v>1852578522.1100001</v>
      </c>
      <c r="G19" s="13">
        <f t="shared" si="0"/>
        <v>643323900</v>
      </c>
      <c r="H19" s="13">
        <f t="shared" si="0"/>
        <v>1124440298.3099999</v>
      </c>
      <c r="I19" s="13">
        <f t="shared" si="0"/>
        <v>84814323.799999997</v>
      </c>
      <c r="J19" s="13"/>
      <c r="K19" s="19"/>
      <c r="AME19" s="6"/>
      <c r="AMF19"/>
      <c r="AMG19"/>
      <c r="AMH19"/>
      <c r="AMI19"/>
      <c r="AMJ19"/>
    </row>
    <row r="20" spans="1:1024" s="5" customFormat="1" ht="22.35" customHeight="1" x14ac:dyDescent="0.3">
      <c r="A20" s="18"/>
      <c r="B20" s="19"/>
      <c r="C20" s="19"/>
      <c r="D20" s="19"/>
      <c r="E20" s="9" t="s">
        <v>10</v>
      </c>
      <c r="F20" s="13">
        <f>ROUND(F19/99,2)</f>
        <v>18712914.359999999</v>
      </c>
      <c r="G20" s="13">
        <f>ROUND(G19/99,2)</f>
        <v>6498221.21</v>
      </c>
      <c r="H20" s="13">
        <f>ROUND(H19/99,2)</f>
        <v>11357982.810000001</v>
      </c>
      <c r="I20" s="13">
        <f>ROUND(I19/99,2)</f>
        <v>856710.34</v>
      </c>
      <c r="J20" s="13"/>
      <c r="K20" s="19"/>
      <c r="AME20" s="6"/>
      <c r="AMF20"/>
      <c r="AMG20"/>
      <c r="AMH20"/>
      <c r="AMI20"/>
      <c r="AMJ20"/>
    </row>
    <row r="21" spans="1:1024" s="5" customFormat="1" ht="15" customHeight="1" x14ac:dyDescent="0.3">
      <c r="A21" s="18" t="s">
        <v>13</v>
      </c>
      <c r="B21" s="19" t="s">
        <v>14</v>
      </c>
      <c r="C21" s="19" t="s">
        <v>15</v>
      </c>
      <c r="D21" s="18" t="s">
        <v>22</v>
      </c>
      <c r="E21" s="9" t="s">
        <v>25</v>
      </c>
      <c r="F21" s="13">
        <f>F23+F24</f>
        <v>616733002.18181813</v>
      </c>
      <c r="G21" s="13">
        <f>G23+G24</f>
        <v>330547274.02020198</v>
      </c>
      <c r="H21" s="13">
        <f>H23+H24</f>
        <v>286185728.16161615</v>
      </c>
      <c r="I21" s="13"/>
      <c r="J21" s="13"/>
      <c r="K21" s="19" t="s">
        <v>16</v>
      </c>
      <c r="AME21" s="6"/>
      <c r="AMF21"/>
      <c r="AMG21"/>
      <c r="AMH21"/>
      <c r="AMI21"/>
      <c r="AMJ21"/>
    </row>
    <row r="22" spans="1:1024" s="5" customFormat="1" ht="23.7" customHeight="1" x14ac:dyDescent="0.3">
      <c r="A22" s="18"/>
      <c r="B22" s="19"/>
      <c r="C22" s="19"/>
      <c r="D22" s="18"/>
      <c r="E22" s="9" t="s">
        <v>9</v>
      </c>
      <c r="F22" s="13">
        <f>G22+H22</f>
        <v>610565672.15999997</v>
      </c>
      <c r="G22" s="13">
        <v>327241801.27999997</v>
      </c>
      <c r="H22" s="13">
        <v>283323870.88</v>
      </c>
      <c r="I22" s="13"/>
      <c r="J22" s="13"/>
      <c r="K22" s="19"/>
      <c r="AME22" s="6"/>
      <c r="AMF22"/>
      <c r="AMG22"/>
      <c r="AMH22"/>
      <c r="AMI22"/>
      <c r="AMJ22"/>
    </row>
    <row r="23" spans="1:1024" s="5" customFormat="1" ht="36.6" customHeight="1" x14ac:dyDescent="0.3">
      <c r="A23" s="18"/>
      <c r="B23" s="19"/>
      <c r="C23" s="19"/>
      <c r="D23" s="18"/>
      <c r="E23" s="9" t="s">
        <v>27</v>
      </c>
      <c r="F23" s="13">
        <f>G23+H23</f>
        <v>610565672.15999997</v>
      </c>
      <c r="G23" s="13">
        <v>327241801.27999997</v>
      </c>
      <c r="H23" s="13">
        <v>283323870.88</v>
      </c>
      <c r="I23" s="13"/>
      <c r="J23" s="13"/>
      <c r="K23" s="19"/>
      <c r="AME23" s="6"/>
      <c r="AMF23"/>
      <c r="AMG23"/>
      <c r="AMH23"/>
      <c r="AMI23"/>
      <c r="AMJ23"/>
    </row>
    <row r="24" spans="1:1024" s="5" customFormat="1" ht="19.95" customHeight="1" x14ac:dyDescent="0.3">
      <c r="A24" s="18"/>
      <c r="B24" s="19"/>
      <c r="C24" s="19"/>
      <c r="D24" s="18"/>
      <c r="E24" s="9" t="s">
        <v>10</v>
      </c>
      <c r="F24" s="13">
        <f>G24+H24</f>
        <v>6167330.0218181815</v>
      </c>
      <c r="G24" s="13">
        <f>G22/99</f>
        <v>3305472.7402020199</v>
      </c>
      <c r="H24" s="13">
        <f>H22/99</f>
        <v>2861857.2816161616</v>
      </c>
      <c r="I24" s="13"/>
      <c r="J24" s="13"/>
      <c r="K24" s="19"/>
      <c r="AME24" s="6"/>
      <c r="AMF24"/>
      <c r="AMG24"/>
      <c r="AMH24"/>
      <c r="AMI24"/>
      <c r="AMJ24"/>
    </row>
    <row r="25" spans="1:1024" s="5" customFormat="1" ht="18.600000000000001" customHeight="1" x14ac:dyDescent="0.3">
      <c r="A25" s="18"/>
      <c r="B25" s="19"/>
      <c r="C25" s="19" t="s">
        <v>33</v>
      </c>
      <c r="D25" s="18" t="s">
        <v>3</v>
      </c>
      <c r="E25" s="9" t="s">
        <v>25</v>
      </c>
      <c r="F25" s="13">
        <f>F26+F28</f>
        <v>82789860.590000004</v>
      </c>
      <c r="G25" s="13">
        <f>G26+G28</f>
        <v>82789860.590000004</v>
      </c>
      <c r="H25" s="13"/>
      <c r="I25" s="13"/>
      <c r="J25" s="13"/>
      <c r="K25" s="19"/>
      <c r="AME25" s="6"/>
      <c r="AMF25"/>
      <c r="AMG25"/>
      <c r="AMH25"/>
      <c r="AMI25"/>
      <c r="AMJ25"/>
    </row>
    <row r="26" spans="1:1024" s="5" customFormat="1" ht="22.35" customHeight="1" x14ac:dyDescent="0.3">
      <c r="A26" s="18"/>
      <c r="B26" s="19"/>
      <c r="C26" s="19"/>
      <c r="D26" s="18"/>
      <c r="E26" s="9" t="s">
        <v>9</v>
      </c>
      <c r="F26" s="13">
        <v>81961961.980000004</v>
      </c>
      <c r="G26" s="13">
        <v>81961961.980000004</v>
      </c>
      <c r="H26" s="13"/>
      <c r="I26" s="13"/>
      <c r="J26" s="13"/>
      <c r="K26" s="19"/>
      <c r="AME26" s="6"/>
      <c r="AMF26"/>
      <c r="AMG26"/>
      <c r="AMH26"/>
      <c r="AMI26"/>
      <c r="AMJ26"/>
    </row>
    <row r="27" spans="1:1024" s="5" customFormat="1" ht="36.6" customHeight="1" x14ac:dyDescent="0.3">
      <c r="A27" s="18"/>
      <c r="B27" s="19"/>
      <c r="C27" s="19"/>
      <c r="D27" s="18"/>
      <c r="E27" s="9" t="s">
        <v>27</v>
      </c>
      <c r="F27" s="13">
        <v>81961961.980000004</v>
      </c>
      <c r="G27" s="13">
        <v>81961961.980000004</v>
      </c>
      <c r="H27" s="13"/>
      <c r="I27" s="13"/>
      <c r="J27" s="13"/>
      <c r="K27" s="19"/>
      <c r="AME27" s="6"/>
      <c r="AMF27"/>
      <c r="AMG27"/>
      <c r="AMH27"/>
      <c r="AMI27"/>
      <c r="AMJ27"/>
    </row>
    <row r="28" spans="1:1024" s="5" customFormat="1" ht="21.15" customHeight="1" x14ac:dyDescent="0.3">
      <c r="A28" s="18"/>
      <c r="B28" s="19"/>
      <c r="C28" s="19"/>
      <c r="D28" s="18"/>
      <c r="E28" s="9" t="s">
        <v>10</v>
      </c>
      <c r="F28" s="13">
        <f>ROUND(F27/99,2)</f>
        <v>827898.61</v>
      </c>
      <c r="G28" s="13">
        <f>ROUND(G27/99,2)</f>
        <v>827898.61</v>
      </c>
      <c r="H28" s="13"/>
      <c r="I28" s="13"/>
      <c r="J28" s="13"/>
      <c r="K28" s="19"/>
      <c r="AME28" s="6"/>
      <c r="AMF28"/>
      <c r="AMG28"/>
      <c r="AMH28"/>
      <c r="AMI28"/>
      <c r="AMJ28"/>
    </row>
    <row r="29" spans="1:1024" s="5" customFormat="1" ht="21.15" customHeight="1" x14ac:dyDescent="0.3">
      <c r="A29" s="18"/>
      <c r="B29" s="19"/>
      <c r="C29" s="19" t="s">
        <v>34</v>
      </c>
      <c r="D29" s="21" t="s">
        <v>22</v>
      </c>
      <c r="E29" s="9" t="s">
        <v>25</v>
      </c>
      <c r="F29" s="13">
        <f>F30+F32</f>
        <v>622172932.36000001</v>
      </c>
      <c r="G29" s="13">
        <f>G31+G32</f>
        <v>467144750</v>
      </c>
      <c r="H29" s="13">
        <f>H31+H32</f>
        <v>155028182.35999998</v>
      </c>
      <c r="I29" s="13"/>
      <c r="J29" s="13"/>
      <c r="K29" s="19"/>
      <c r="AME29" s="6"/>
      <c r="AMF29"/>
      <c r="AMG29"/>
      <c r="AMH29"/>
      <c r="AMI29"/>
      <c r="AMJ29"/>
    </row>
    <row r="30" spans="1:1024" s="5" customFormat="1" ht="19.95" customHeight="1" x14ac:dyDescent="0.3">
      <c r="A30" s="18"/>
      <c r="B30" s="19"/>
      <c r="C30" s="19"/>
      <c r="D30" s="21"/>
      <c r="E30" s="9" t="s">
        <v>9</v>
      </c>
      <c r="F30" s="13">
        <f>G30+H30</f>
        <v>615951203.03999996</v>
      </c>
      <c r="G30" s="13">
        <v>462473302.5</v>
      </c>
      <c r="H30" s="13">
        <v>153477900.53999999</v>
      </c>
      <c r="I30" s="13"/>
      <c r="J30" s="13"/>
      <c r="K30" s="19"/>
      <c r="AME30" s="6"/>
      <c r="AMF30"/>
      <c r="AMG30"/>
      <c r="AMH30"/>
      <c r="AMI30"/>
      <c r="AMJ30"/>
    </row>
    <row r="31" spans="1:1024" s="5" customFormat="1" ht="36.6" customHeight="1" x14ac:dyDescent="0.3">
      <c r="A31" s="18"/>
      <c r="B31" s="19"/>
      <c r="C31" s="19"/>
      <c r="D31" s="21"/>
      <c r="E31" s="9" t="s">
        <v>27</v>
      </c>
      <c r="F31" s="13">
        <f>G31+H31</f>
        <v>615951203.03999996</v>
      </c>
      <c r="G31" s="13">
        <v>462473302.5</v>
      </c>
      <c r="H31" s="13">
        <v>153477900.53999999</v>
      </c>
      <c r="I31" s="13"/>
      <c r="J31" s="13"/>
      <c r="K31" s="19"/>
      <c r="AME31" s="6"/>
      <c r="AMF31"/>
      <c r="AMG31"/>
      <c r="AMH31"/>
      <c r="AMI31"/>
      <c r="AMJ31"/>
    </row>
    <row r="32" spans="1:1024" s="5" customFormat="1" ht="21.15" customHeight="1" x14ac:dyDescent="0.3">
      <c r="A32" s="18"/>
      <c r="B32" s="19"/>
      <c r="C32" s="19"/>
      <c r="D32" s="21"/>
      <c r="E32" s="9" t="s">
        <v>10</v>
      </c>
      <c r="F32" s="13">
        <f>ROUND(F31/99,2)</f>
        <v>6221729.3200000003</v>
      </c>
      <c r="G32" s="13">
        <f>ROUND(G31/99,2)</f>
        <v>4671447.5</v>
      </c>
      <c r="H32" s="13">
        <f>ROUND(H31/99,2)</f>
        <v>1550281.82</v>
      </c>
      <c r="I32" s="13"/>
      <c r="J32" s="13"/>
      <c r="K32" s="19"/>
      <c r="AME32" s="6"/>
      <c r="AMF32"/>
      <c r="AMG32"/>
      <c r="AMH32"/>
      <c r="AMI32"/>
      <c r="AMJ32"/>
    </row>
    <row r="33" spans="1:1024" s="5" customFormat="1" ht="21.15" customHeight="1" x14ac:dyDescent="0.3">
      <c r="A33" s="18"/>
      <c r="B33" s="19"/>
      <c r="C33" s="20" t="s">
        <v>35</v>
      </c>
      <c r="D33" s="21" t="s">
        <v>22</v>
      </c>
      <c r="E33" s="9" t="s">
        <v>25</v>
      </c>
      <c r="F33" s="13">
        <f>G33+H33</f>
        <v>122632115</v>
      </c>
      <c r="G33" s="13">
        <f>G34+G36</f>
        <v>1659995</v>
      </c>
      <c r="H33" s="13">
        <f>H34+H36</f>
        <v>120972120</v>
      </c>
      <c r="I33" s="13"/>
      <c r="J33" s="13"/>
      <c r="K33" s="19"/>
      <c r="AME33" s="6"/>
      <c r="AMF33"/>
      <c r="AMG33"/>
      <c r="AMH33"/>
      <c r="AMI33"/>
      <c r="AMJ33"/>
    </row>
    <row r="34" spans="1:1024" s="5" customFormat="1" ht="22.35" customHeight="1" x14ac:dyDescent="0.3">
      <c r="A34" s="18"/>
      <c r="B34" s="19"/>
      <c r="C34" s="20"/>
      <c r="D34" s="21"/>
      <c r="E34" s="9" t="s">
        <v>9</v>
      </c>
      <c r="F34" s="13">
        <f>G34+H34</f>
        <v>121405793.84999999</v>
      </c>
      <c r="G34" s="13">
        <v>1643395.05</v>
      </c>
      <c r="H34" s="13">
        <v>119762398.8</v>
      </c>
      <c r="I34" s="13"/>
      <c r="J34" s="13"/>
      <c r="K34" s="19"/>
      <c r="AME34" s="6"/>
      <c r="AMF34"/>
      <c r="AMG34"/>
      <c r="AMH34"/>
      <c r="AMI34"/>
      <c r="AMJ34"/>
    </row>
    <row r="35" spans="1:1024" s="5" customFormat="1" ht="37.200000000000003" customHeight="1" x14ac:dyDescent="0.3">
      <c r="A35" s="18"/>
      <c r="B35" s="19"/>
      <c r="C35" s="20"/>
      <c r="D35" s="21"/>
      <c r="E35" s="9" t="s">
        <v>27</v>
      </c>
      <c r="F35" s="13">
        <f>G35+H35</f>
        <v>121405793.84999999</v>
      </c>
      <c r="G35" s="13">
        <v>1643395.05</v>
      </c>
      <c r="H35" s="13">
        <v>119762398.8</v>
      </c>
      <c r="I35" s="13"/>
      <c r="J35" s="13"/>
      <c r="K35" s="19"/>
      <c r="AME35" s="6"/>
      <c r="AMF35"/>
      <c r="AMG35"/>
      <c r="AMH35"/>
      <c r="AMI35"/>
      <c r="AMJ35"/>
    </row>
    <row r="36" spans="1:1024" s="5" customFormat="1" ht="23.7" customHeight="1" x14ac:dyDescent="0.3">
      <c r="A36" s="18"/>
      <c r="B36" s="19"/>
      <c r="C36" s="20"/>
      <c r="D36" s="21"/>
      <c r="E36" s="9" t="s">
        <v>10</v>
      </c>
      <c r="F36" s="13">
        <f>ROUND(F35/99,2)</f>
        <v>1226321.1499999999</v>
      </c>
      <c r="G36" s="13">
        <f>ROUND(G35/99,2)</f>
        <v>16599.95</v>
      </c>
      <c r="H36" s="13">
        <f>ROUND(H35/99,2)</f>
        <v>1209721.2</v>
      </c>
      <c r="I36" s="13"/>
      <c r="J36" s="13"/>
      <c r="K36" s="19"/>
      <c r="AME36" s="6"/>
      <c r="AMF36"/>
      <c r="AMG36"/>
      <c r="AMH36"/>
      <c r="AMI36"/>
      <c r="AMJ36"/>
    </row>
    <row r="37" spans="1:1024" s="5" customFormat="1" ht="21.15" customHeight="1" x14ac:dyDescent="0.3">
      <c r="A37" s="18"/>
      <c r="B37" s="19"/>
      <c r="C37" s="19" t="s">
        <v>36</v>
      </c>
      <c r="D37" s="21" t="s">
        <v>22</v>
      </c>
      <c r="E37" s="9" t="s">
        <v>25</v>
      </c>
      <c r="F37" s="13">
        <f>+G37+H37</f>
        <v>574557880.6400001</v>
      </c>
      <c r="G37" s="13">
        <f>G38+G40</f>
        <v>294194546.64000005</v>
      </c>
      <c r="H37" s="13">
        <f>H38+H40</f>
        <v>280363334</v>
      </c>
      <c r="I37" s="13"/>
      <c r="J37" s="13"/>
      <c r="K37" s="19"/>
      <c r="AME37" s="6"/>
      <c r="AMF37"/>
      <c r="AMG37"/>
      <c r="AMH37"/>
      <c r="AMI37"/>
      <c r="AMJ37"/>
    </row>
    <row r="38" spans="1:1024" s="5" customFormat="1" ht="22.35" customHeight="1" x14ac:dyDescent="0.3">
      <c r="A38" s="18"/>
      <c r="B38" s="19"/>
      <c r="C38" s="19"/>
      <c r="D38" s="21"/>
      <c r="E38" s="9" t="s">
        <v>9</v>
      </c>
      <c r="F38" s="13">
        <f>+G38+H38</f>
        <v>568812301.83000004</v>
      </c>
      <c r="G38" s="13">
        <v>291252601.17000002</v>
      </c>
      <c r="H38" s="13">
        <v>277559700.66000003</v>
      </c>
      <c r="I38" s="13"/>
      <c r="J38" s="13"/>
      <c r="K38" s="19"/>
      <c r="AME38" s="6"/>
      <c r="AMF38"/>
      <c r="AMG38"/>
      <c r="AMH38"/>
      <c r="AMI38"/>
      <c r="AMJ38"/>
    </row>
    <row r="39" spans="1:1024" s="5" customFormat="1" ht="36.6" customHeight="1" x14ac:dyDescent="0.3">
      <c r="A39" s="18"/>
      <c r="B39" s="19"/>
      <c r="C39" s="19"/>
      <c r="D39" s="21"/>
      <c r="E39" s="9" t="s">
        <v>27</v>
      </c>
      <c r="F39" s="13">
        <f>+G39+H39</f>
        <v>568812301.83000004</v>
      </c>
      <c r="G39" s="13">
        <v>291252601.17000002</v>
      </c>
      <c r="H39" s="13">
        <v>277559700.66000003</v>
      </c>
      <c r="I39" s="13"/>
      <c r="J39" s="13"/>
      <c r="K39" s="19"/>
      <c r="AME39" s="6"/>
      <c r="AMF39"/>
      <c r="AMG39"/>
      <c r="AMH39"/>
      <c r="AMI39"/>
      <c r="AMJ39"/>
    </row>
    <row r="40" spans="1:1024" s="5" customFormat="1" ht="21.15" customHeight="1" x14ac:dyDescent="0.3">
      <c r="A40" s="18"/>
      <c r="B40" s="19"/>
      <c r="C40" s="19"/>
      <c r="D40" s="21"/>
      <c r="E40" s="9" t="s">
        <v>10</v>
      </c>
      <c r="F40" s="13">
        <f>G40+H40</f>
        <v>5745578.8100000005</v>
      </c>
      <c r="G40" s="13">
        <f>ROUND(G38/99,2)</f>
        <v>2941945.47</v>
      </c>
      <c r="H40" s="13">
        <f>ROUND(H38/99,2)</f>
        <v>2803633.34</v>
      </c>
      <c r="I40" s="13"/>
      <c r="J40" s="13"/>
      <c r="K40" s="19"/>
      <c r="AME40" s="6"/>
      <c r="AMF40"/>
      <c r="AMG40"/>
      <c r="AMH40"/>
      <c r="AMI40"/>
      <c r="AMJ40"/>
    </row>
    <row r="41" spans="1:1024" s="5" customFormat="1" ht="17.399999999999999" customHeight="1" x14ac:dyDescent="0.3">
      <c r="A41" s="18" t="s">
        <v>13</v>
      </c>
      <c r="B41" s="19"/>
      <c r="C41" s="19"/>
      <c r="D41" s="19"/>
      <c r="E41" s="9" t="s">
        <v>26</v>
      </c>
      <c r="F41" s="13">
        <f t="shared" ref="F41:H43" si="1">F21+F25+F29+F33+F37</f>
        <v>2018885790.7718184</v>
      </c>
      <c r="G41" s="13">
        <f t="shared" si="1"/>
        <v>1176336426.2502019</v>
      </c>
      <c r="H41" s="13">
        <f t="shared" si="1"/>
        <v>842549364.5216161</v>
      </c>
      <c r="I41" s="13"/>
      <c r="J41" s="13"/>
      <c r="K41" s="19"/>
      <c r="AME41" s="6"/>
      <c r="AMF41"/>
      <c r="AMG41"/>
      <c r="AMH41"/>
      <c r="AMI41"/>
      <c r="AMJ41"/>
    </row>
    <row r="42" spans="1:1024" s="5" customFormat="1" ht="22.35" customHeight="1" x14ac:dyDescent="0.3">
      <c r="A42" s="18"/>
      <c r="B42" s="19"/>
      <c r="C42" s="19"/>
      <c r="D42" s="19"/>
      <c r="E42" s="9" t="s">
        <v>9</v>
      </c>
      <c r="F42" s="13">
        <f t="shared" si="1"/>
        <v>1998696932.8599997</v>
      </c>
      <c r="G42" s="13">
        <f t="shared" si="1"/>
        <v>1164573061.98</v>
      </c>
      <c r="H42" s="13">
        <f t="shared" si="1"/>
        <v>834123870.87999988</v>
      </c>
      <c r="I42" s="13"/>
      <c r="J42" s="13"/>
      <c r="K42" s="19"/>
      <c r="AME42" s="6"/>
      <c r="AMF42"/>
      <c r="AMG42"/>
      <c r="AMH42"/>
      <c r="AMI42"/>
      <c r="AMJ42"/>
    </row>
    <row r="43" spans="1:1024" s="5" customFormat="1" ht="47.25" customHeight="1" x14ac:dyDescent="0.3">
      <c r="A43" s="18"/>
      <c r="B43" s="19"/>
      <c r="C43" s="19"/>
      <c r="D43" s="19"/>
      <c r="E43" s="9" t="s">
        <v>27</v>
      </c>
      <c r="F43" s="13">
        <f t="shared" si="1"/>
        <v>1998696932.8599997</v>
      </c>
      <c r="G43" s="13">
        <f t="shared" si="1"/>
        <v>1164573061.98</v>
      </c>
      <c r="H43" s="13">
        <f t="shared" si="1"/>
        <v>834123870.87999988</v>
      </c>
      <c r="I43" s="13"/>
      <c r="J43" s="13"/>
      <c r="K43" s="19"/>
      <c r="AME43" s="6"/>
      <c r="AMF43"/>
      <c r="AMG43"/>
      <c r="AMH43"/>
      <c r="AMI43"/>
      <c r="AMJ43"/>
    </row>
    <row r="44" spans="1:1024" s="5" customFormat="1" ht="23.7" customHeight="1" x14ac:dyDescent="0.3">
      <c r="A44" s="18"/>
      <c r="B44" s="19"/>
      <c r="C44" s="19"/>
      <c r="D44" s="19"/>
      <c r="E44" s="9" t="s">
        <v>10</v>
      </c>
      <c r="F44" s="13">
        <f>G44+H44</f>
        <v>20188857.911818184</v>
      </c>
      <c r="G44" s="13">
        <f>G24+G28+G32+G36+G40</f>
        <v>11763364.27020202</v>
      </c>
      <c r="H44" s="13">
        <f>H24+H28+H32+H36+H40</f>
        <v>8425493.6416161619</v>
      </c>
      <c r="I44" s="13"/>
      <c r="J44" s="13"/>
      <c r="K44" s="19"/>
      <c r="AME44" s="6"/>
      <c r="AMF44"/>
      <c r="AMG44"/>
      <c r="AMH44"/>
      <c r="AMI44"/>
      <c r="AMJ44"/>
    </row>
    <row r="45" spans="1:1024" s="5" customFormat="1" ht="15" customHeight="1" x14ac:dyDescent="0.3">
      <c r="A45" s="18" t="s">
        <v>17</v>
      </c>
      <c r="B45" s="19" t="s">
        <v>37</v>
      </c>
      <c r="C45" s="20" t="s">
        <v>38</v>
      </c>
      <c r="D45" s="18" t="s">
        <v>24</v>
      </c>
      <c r="E45" s="9" t="s">
        <v>25</v>
      </c>
      <c r="F45" s="13">
        <f>H45+I45+J45</f>
        <v>1738685890</v>
      </c>
      <c r="G45" s="13"/>
      <c r="H45" s="13">
        <f>H49+H46</f>
        <v>303030303.02999997</v>
      </c>
      <c r="I45" s="13">
        <f>I49+I46</f>
        <v>405641534.63</v>
      </c>
      <c r="J45" s="13">
        <f>J49+J46</f>
        <v>1030014052.34</v>
      </c>
      <c r="K45" s="19" t="s">
        <v>18</v>
      </c>
      <c r="AME45" s="6"/>
      <c r="AMF45"/>
      <c r="AMG45"/>
      <c r="AMH45"/>
      <c r="AMI45"/>
      <c r="AMJ45"/>
    </row>
    <row r="46" spans="1:1024" s="5" customFormat="1" ht="21.15" customHeight="1" x14ac:dyDescent="0.3">
      <c r="A46" s="18"/>
      <c r="B46" s="19"/>
      <c r="C46" s="19"/>
      <c r="D46" s="18"/>
      <c r="E46" s="9" t="s">
        <v>9</v>
      </c>
      <c r="F46" s="13">
        <f>H46+I46+J46</f>
        <v>1721299031.0999999</v>
      </c>
      <c r="G46" s="13"/>
      <c r="H46" s="13">
        <v>300000000</v>
      </c>
      <c r="I46" s="13">
        <v>401585119.27999997</v>
      </c>
      <c r="J46" s="13">
        <v>1019713911.8200001</v>
      </c>
      <c r="K46" s="19"/>
      <c r="AME46" s="6"/>
      <c r="AMF46"/>
      <c r="AMG46"/>
      <c r="AMH46"/>
      <c r="AMI46"/>
      <c r="AMJ46"/>
    </row>
    <row r="47" spans="1:1024" s="5" customFormat="1" ht="47.25" customHeight="1" x14ac:dyDescent="0.3">
      <c r="A47" s="18"/>
      <c r="B47" s="19"/>
      <c r="C47" s="19"/>
      <c r="D47" s="18"/>
      <c r="E47" s="9" t="s">
        <v>29</v>
      </c>
      <c r="F47" s="13">
        <f>H47+I47+J47</f>
        <v>1419811545.03</v>
      </c>
      <c r="G47" s="13"/>
      <c r="H47" s="13">
        <v>300000000</v>
      </c>
      <c r="I47" s="13">
        <v>401585119.27999997</v>
      </c>
      <c r="J47" s="13">
        <v>718226425.75</v>
      </c>
      <c r="K47" s="19"/>
      <c r="AME47" s="6"/>
      <c r="AMF47"/>
      <c r="AMG47"/>
      <c r="AMH47"/>
      <c r="AMI47"/>
      <c r="AMJ47"/>
    </row>
    <row r="48" spans="1:1024" s="5" customFormat="1" ht="23.7" customHeight="1" x14ac:dyDescent="0.3">
      <c r="A48" s="18"/>
      <c r="B48" s="19"/>
      <c r="C48" s="19"/>
      <c r="D48" s="18"/>
      <c r="E48" s="9" t="s">
        <v>12</v>
      </c>
      <c r="F48" s="13"/>
      <c r="G48" s="13"/>
      <c r="H48" s="13"/>
      <c r="I48" s="13">
        <v>19803067.140000001</v>
      </c>
      <c r="J48" s="13">
        <v>21067425.75</v>
      </c>
      <c r="K48" s="19"/>
      <c r="AME48" s="6"/>
      <c r="AMF48"/>
      <c r="AMG48"/>
      <c r="AMH48"/>
      <c r="AMI48"/>
      <c r="AMJ48"/>
    </row>
    <row r="49" spans="1:1024" s="5" customFormat="1" ht="23.7" customHeight="1" x14ac:dyDescent="0.3">
      <c r="A49" s="18"/>
      <c r="B49" s="19"/>
      <c r="C49" s="19"/>
      <c r="D49" s="18"/>
      <c r="E49" s="9" t="s">
        <v>10</v>
      </c>
      <c r="F49" s="13">
        <f>ROUND(F46/99,2)</f>
        <v>17386858.899999999</v>
      </c>
      <c r="G49" s="13"/>
      <c r="H49" s="13">
        <f>ROUND(H46/99,2)</f>
        <v>3030303.03</v>
      </c>
      <c r="I49" s="13">
        <f>ROUND(I46/99,2)</f>
        <v>4056415.35</v>
      </c>
      <c r="J49" s="13">
        <f>ROUND(J46/99,2)</f>
        <v>10300140.52</v>
      </c>
      <c r="K49" s="19"/>
      <c r="AME49" s="6"/>
      <c r="AMF49"/>
      <c r="AMG49"/>
      <c r="AMH49"/>
      <c r="AMI49"/>
      <c r="AMJ49"/>
    </row>
    <row r="50" spans="1:1024" s="5" customFormat="1" ht="22.35" customHeight="1" x14ac:dyDescent="0.3">
      <c r="A50" s="15" t="s">
        <v>39</v>
      </c>
      <c r="B50" s="15"/>
      <c r="C50" s="15"/>
      <c r="D50" s="15"/>
      <c r="E50" s="9" t="s">
        <v>25</v>
      </c>
      <c r="F50" s="13">
        <f>F17+F41+F45+J53</f>
        <v>5649930542.9918184</v>
      </c>
      <c r="G50" s="13">
        <f t="shared" ref="G50:J52" si="2">G17+G41+G45</f>
        <v>1826158547.460202</v>
      </c>
      <c r="H50" s="13">
        <f t="shared" si="2"/>
        <v>2281377948.6716166</v>
      </c>
      <c r="I50" s="13">
        <f t="shared" si="2"/>
        <v>491312568.76999998</v>
      </c>
      <c r="J50" s="13">
        <f t="shared" si="2"/>
        <v>1030014052.34</v>
      </c>
      <c r="K50" s="16"/>
      <c r="AME50" s="6"/>
      <c r="AMF50"/>
      <c r="AMG50"/>
      <c r="AMH50"/>
      <c r="AMI50"/>
      <c r="AMJ50"/>
    </row>
    <row r="51" spans="1:1024" s="5" customFormat="1" ht="22.35" customHeight="1" x14ac:dyDescent="0.3">
      <c r="A51" s="15"/>
      <c r="B51" s="15"/>
      <c r="C51" s="15"/>
      <c r="D51" s="15"/>
      <c r="E51" s="9" t="s">
        <v>9</v>
      </c>
      <c r="F51" s="13">
        <f>F18+F42+F46</f>
        <v>5572574486.0699997</v>
      </c>
      <c r="G51" s="13">
        <f t="shared" si="2"/>
        <v>1807896961.98</v>
      </c>
      <c r="H51" s="13">
        <f t="shared" si="2"/>
        <v>2258564169.1899996</v>
      </c>
      <c r="I51" s="13">
        <f t="shared" si="2"/>
        <v>486399443.07999998</v>
      </c>
      <c r="J51" s="13">
        <f t="shared" si="2"/>
        <v>1019713911.8200001</v>
      </c>
      <c r="K51" s="16"/>
      <c r="AME51" s="6"/>
      <c r="AMF51"/>
      <c r="AMG51"/>
      <c r="AMH51"/>
      <c r="AMI51"/>
      <c r="AMJ51"/>
    </row>
    <row r="52" spans="1:1024" s="5" customFormat="1" ht="48.45" customHeight="1" x14ac:dyDescent="0.3">
      <c r="A52" s="15"/>
      <c r="B52" s="15"/>
      <c r="C52" s="15"/>
      <c r="D52" s="15"/>
      <c r="E52" s="9" t="s">
        <v>29</v>
      </c>
      <c r="F52" s="13">
        <f>F19+F43+F47</f>
        <v>5271087000</v>
      </c>
      <c r="G52" s="13">
        <f t="shared" si="2"/>
        <v>1807896961.98</v>
      </c>
      <c r="H52" s="13">
        <f t="shared" si="2"/>
        <v>2258564169.1899996</v>
      </c>
      <c r="I52" s="13">
        <f t="shared" si="2"/>
        <v>486399443.07999998</v>
      </c>
      <c r="J52" s="13">
        <f t="shared" si="2"/>
        <v>718226425.75</v>
      </c>
      <c r="K52" s="16"/>
      <c r="AME52" s="6"/>
      <c r="AMF52"/>
      <c r="AMG52"/>
      <c r="AMH52"/>
      <c r="AMI52"/>
      <c r="AMJ52"/>
    </row>
    <row r="53" spans="1:1024" s="5" customFormat="1" ht="24.9" customHeight="1" x14ac:dyDescent="0.3">
      <c r="A53" s="15"/>
      <c r="B53" s="15"/>
      <c r="C53" s="15"/>
      <c r="D53" s="15"/>
      <c r="E53" s="9" t="s">
        <v>12</v>
      </c>
      <c r="F53" s="13"/>
      <c r="G53" s="13"/>
      <c r="H53" s="13"/>
      <c r="I53" s="13">
        <v>104617390.94</v>
      </c>
      <c r="J53" s="13">
        <v>21067425.75</v>
      </c>
      <c r="K53" s="16"/>
      <c r="AME53" s="6"/>
      <c r="AMF53"/>
      <c r="AMG53"/>
      <c r="AMH53"/>
      <c r="AMI53"/>
      <c r="AMJ53"/>
    </row>
    <row r="54" spans="1:1024" s="5" customFormat="1" ht="21.15" customHeight="1" x14ac:dyDescent="0.3">
      <c r="A54" s="15"/>
      <c r="B54" s="15"/>
      <c r="C54" s="15"/>
      <c r="D54" s="15"/>
      <c r="E54" s="9" t="s">
        <v>10</v>
      </c>
      <c r="F54" s="13">
        <f>F20+F44+F49</f>
        <v>56288631.171818182</v>
      </c>
      <c r="G54" s="13">
        <f>G20+G44+G49</f>
        <v>18261585.480202019</v>
      </c>
      <c r="H54" s="13">
        <f>H20+H44+H49</f>
        <v>22813779.481616162</v>
      </c>
      <c r="I54" s="13">
        <f>I20+I44+I49</f>
        <v>4913125.6900000004</v>
      </c>
      <c r="J54" s="13">
        <f>J20+J44+J49</f>
        <v>10300140.52</v>
      </c>
      <c r="K54" s="16"/>
      <c r="AME54" s="6"/>
      <c r="AMF54"/>
      <c r="AMG54"/>
      <c r="AMH54"/>
      <c r="AMI54"/>
      <c r="AMJ54"/>
    </row>
    <row r="55" spans="1:1024" s="5" customFormat="1" ht="15.6" x14ac:dyDescent="0.3">
      <c r="A55" s="8"/>
      <c r="D55" s="8"/>
      <c r="F55" s="10"/>
      <c r="G55" s="10"/>
      <c r="H55" s="10"/>
      <c r="I55" s="10"/>
      <c r="J55" s="10"/>
      <c r="AME55" s="6"/>
      <c r="AMF55"/>
      <c r="AMG55"/>
      <c r="AMH55"/>
      <c r="AMI55"/>
      <c r="AMJ55"/>
    </row>
    <row r="56" spans="1:1024" s="3" customFormat="1" x14ac:dyDescent="0.35">
      <c r="A56" s="11"/>
      <c r="D56" s="11"/>
      <c r="F56" s="12"/>
      <c r="G56" s="12"/>
      <c r="H56" s="12"/>
      <c r="I56" s="12"/>
      <c r="J56" s="12"/>
      <c r="AME56" s="2"/>
      <c r="AMF56"/>
      <c r="AMG56"/>
      <c r="AMH56"/>
      <c r="AMI56"/>
      <c r="AMJ56"/>
    </row>
    <row r="57" spans="1:1024" s="3" customFormat="1" ht="17.399999999999999" customHeight="1" x14ac:dyDescent="0.35">
      <c r="A57" s="11"/>
      <c r="B57" s="17" t="s">
        <v>43</v>
      </c>
      <c r="C57" s="17"/>
      <c r="D57" s="17"/>
      <c r="E57" s="17"/>
      <c r="F57" s="17"/>
      <c r="G57" s="17"/>
      <c r="H57" s="17"/>
      <c r="I57" s="17"/>
      <c r="J57" s="17"/>
      <c r="K57" s="17"/>
      <c r="AME57" s="2"/>
      <c r="AMF57"/>
      <c r="AMG57"/>
      <c r="AMH57"/>
      <c r="AMI57"/>
      <c r="AMJ57"/>
    </row>
    <row r="58" spans="1:1024" s="3" customFormat="1" x14ac:dyDescent="0.3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AME58" s="2"/>
      <c r="AMF58"/>
      <c r="AMG58"/>
      <c r="AMH58"/>
      <c r="AMI58"/>
      <c r="AMJ58"/>
    </row>
    <row r="59" spans="1:1024" s="3" customFormat="1" x14ac:dyDescent="0.35">
      <c r="A59" s="11"/>
      <c r="B59" s="17"/>
      <c r="C59" s="17"/>
      <c r="D59" s="17"/>
      <c r="E59" s="17"/>
      <c r="F59" s="17"/>
      <c r="G59" s="17"/>
      <c r="H59" s="17"/>
      <c r="I59" s="17"/>
      <c r="J59" s="17"/>
      <c r="K59" s="17"/>
      <c r="AME59" s="2"/>
      <c r="AMF59"/>
      <c r="AMG59"/>
      <c r="AMH59"/>
      <c r="AMI59"/>
      <c r="AMJ59"/>
    </row>
    <row r="60" spans="1:1024" s="3" customFormat="1" x14ac:dyDescent="0.35">
      <c r="A60" s="11"/>
      <c r="B60" s="17"/>
      <c r="C60" s="17"/>
      <c r="D60" s="17"/>
      <c r="E60" s="17"/>
      <c r="F60" s="17"/>
      <c r="G60" s="17"/>
      <c r="H60" s="17"/>
      <c r="I60" s="17"/>
      <c r="J60" s="17"/>
      <c r="K60" s="17"/>
      <c r="AME60" s="2"/>
      <c r="AMF60"/>
      <c r="AMG60"/>
      <c r="AMH60"/>
      <c r="AMI60"/>
      <c r="AMJ60"/>
    </row>
    <row r="61" spans="1:1024" s="3" customFormat="1" x14ac:dyDescent="0.35">
      <c r="A61" s="11"/>
      <c r="B61" s="17"/>
      <c r="C61" s="17"/>
      <c r="D61" s="17"/>
      <c r="E61" s="17"/>
      <c r="F61" s="17"/>
      <c r="G61" s="17"/>
      <c r="H61" s="17"/>
      <c r="I61" s="17"/>
      <c r="J61" s="17"/>
      <c r="K61" s="17"/>
      <c r="AME61" s="2"/>
      <c r="AMF61"/>
      <c r="AMG61"/>
      <c r="AMH61"/>
      <c r="AMI61"/>
      <c r="AMJ61"/>
    </row>
    <row r="62" spans="1:1024" s="3" customFormat="1" x14ac:dyDescent="0.35">
      <c r="A62" s="11"/>
      <c r="D62" s="11"/>
      <c r="F62" s="12"/>
      <c r="G62" s="12"/>
      <c r="H62" s="12"/>
      <c r="I62" s="12"/>
      <c r="J62" s="12"/>
      <c r="AME62" s="2"/>
      <c r="AMF62"/>
      <c r="AMG62"/>
      <c r="AMH62"/>
      <c r="AMI62"/>
      <c r="AMJ62"/>
    </row>
    <row r="63" spans="1:1024" s="3" customFormat="1" x14ac:dyDescent="0.35">
      <c r="A63" s="11"/>
      <c r="D63" s="11"/>
      <c r="AME63" s="2"/>
      <c r="AMF63"/>
      <c r="AMG63"/>
      <c r="AMH63"/>
      <c r="AMI63"/>
      <c r="AMJ63"/>
    </row>
    <row r="64" spans="1:1024" s="3" customFormat="1" x14ac:dyDescent="0.35">
      <c r="A64" s="11"/>
      <c r="D64" s="11"/>
      <c r="AME64" s="2"/>
      <c r="AMF64"/>
      <c r="AMG64"/>
      <c r="AMH64"/>
      <c r="AMI64"/>
      <c r="AMJ64"/>
    </row>
    <row r="65" spans="1:1024" s="3" customFormat="1" x14ac:dyDescent="0.35">
      <c r="A65" s="11"/>
      <c r="D65" s="11"/>
      <c r="AME65" s="2"/>
      <c r="AMF65"/>
      <c r="AMG65"/>
      <c r="AMH65"/>
      <c r="AMI65"/>
      <c r="AMJ65"/>
    </row>
    <row r="66" spans="1:1024" x14ac:dyDescent="0.35">
      <c r="D66" s="11"/>
      <c r="E66" s="3"/>
      <c r="F66" s="3"/>
      <c r="G66" s="3"/>
      <c r="H66" s="3"/>
      <c r="I66" s="3"/>
      <c r="J66" s="3"/>
      <c r="K66" s="3"/>
    </row>
    <row r="67" spans="1:1024" x14ac:dyDescent="0.35">
      <c r="D67" s="11"/>
      <c r="E67" s="3"/>
      <c r="F67" s="3"/>
      <c r="G67" s="3"/>
      <c r="H67" s="3"/>
      <c r="I67" s="3"/>
      <c r="J67" s="3"/>
      <c r="K67" s="3"/>
    </row>
    <row r="68" spans="1:1024" x14ac:dyDescent="0.35">
      <c r="D68" s="11"/>
      <c r="E68" s="3"/>
      <c r="F68" s="3"/>
      <c r="G68" s="3"/>
      <c r="H68" s="3"/>
      <c r="I68" s="3"/>
      <c r="J68" s="3"/>
      <c r="K68" s="3"/>
    </row>
    <row r="69" spans="1:1024" x14ac:dyDescent="0.35">
      <c r="D69" s="11"/>
      <c r="E69" s="3"/>
      <c r="F69" s="3"/>
      <c r="G69" s="3"/>
      <c r="H69" s="3"/>
      <c r="I69" s="3"/>
      <c r="J69" s="3"/>
      <c r="K69" s="3"/>
    </row>
    <row r="70" spans="1:1024" x14ac:dyDescent="0.35">
      <c r="D70" s="11"/>
      <c r="E70" s="3"/>
      <c r="F70" s="3"/>
      <c r="G70" s="3"/>
      <c r="H70" s="3"/>
      <c r="I70" s="3"/>
      <c r="J70" s="3"/>
      <c r="K70" s="3"/>
    </row>
  </sheetData>
  <mergeCells count="43">
    <mergeCell ref="A2:K2"/>
    <mergeCell ref="A3:K3"/>
    <mergeCell ref="A4:K4"/>
    <mergeCell ref="A5:A6"/>
    <mergeCell ref="B5:B6"/>
    <mergeCell ref="C5:C6"/>
    <mergeCell ref="D5:D6"/>
    <mergeCell ref="E5:E6"/>
    <mergeCell ref="F5:F6"/>
    <mergeCell ref="G5:J5"/>
    <mergeCell ref="K5:K6"/>
    <mergeCell ref="A8:A11"/>
    <mergeCell ref="B8:B20"/>
    <mergeCell ref="C8:C11"/>
    <mergeCell ref="D8:D11"/>
    <mergeCell ref="K8:K20"/>
    <mergeCell ref="A12:A16"/>
    <mergeCell ref="C12:C16"/>
    <mergeCell ref="D12:D16"/>
    <mergeCell ref="A17:A20"/>
    <mergeCell ref="C17:D20"/>
    <mergeCell ref="A21:A44"/>
    <mergeCell ref="B21:B44"/>
    <mergeCell ref="C21:C24"/>
    <mergeCell ref="D21:D24"/>
    <mergeCell ref="K21:K44"/>
    <mergeCell ref="C25:C28"/>
    <mergeCell ref="D25:D28"/>
    <mergeCell ref="C29:C32"/>
    <mergeCell ref="D29:D32"/>
    <mergeCell ref="C33:C36"/>
    <mergeCell ref="D33:D36"/>
    <mergeCell ref="C37:C40"/>
    <mergeCell ref="D37:D40"/>
    <mergeCell ref="C41:D44"/>
    <mergeCell ref="A50:D54"/>
    <mergeCell ref="K50:K54"/>
    <mergeCell ref="B57:K61"/>
    <mergeCell ref="A45:A49"/>
    <mergeCell ref="B45:B49"/>
    <mergeCell ref="C45:C49"/>
    <mergeCell ref="D45:D49"/>
    <mergeCell ref="K45:K49"/>
  </mergeCells>
  <pageMargins left="0.39374999999999999" right="0.39374999999999999" top="0.59027777777777801" bottom="0.59027777777777801" header="0.51180555555555496" footer="0.51180555555555496"/>
  <pageSetup paperSize="9" scale="52" firstPageNumber="0" fitToHeight="2" orientation="landscape" r:id="rId1"/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8590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Митяева</dc:creator>
  <dc:description/>
  <cp:lastModifiedBy>afoninaelp</cp:lastModifiedBy>
  <cp:revision>167</cp:revision>
  <cp:lastPrinted>2025-02-26T11:53:22Z</cp:lastPrinted>
  <dcterms:created xsi:type="dcterms:W3CDTF">2022-07-07T13:28:18Z</dcterms:created>
  <dcterms:modified xsi:type="dcterms:W3CDTF">2025-02-26T11:53:24Z</dcterms:modified>
  <dc:language>ru-RU</dc:language>
</cp:coreProperties>
</file>