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1" sheetId="1" r:id="rId1"/>
  </sheets>
  <definedNames>
    <definedName name="_xlnm.Print_Titles" localSheetId="0">'Приложение 1'!$5:$6</definedName>
    <definedName name="_xlnm.Print_Area" localSheetId="0">'Приложение 1'!$A$1:$O$113</definedName>
  </definedNames>
  <calcPr calcId="145621"/>
</workbook>
</file>

<file path=xl/calcChain.xml><?xml version="1.0" encoding="utf-8"?>
<calcChain xmlns="http://schemas.openxmlformats.org/spreadsheetml/2006/main">
  <c r="M23" i="1" l="1"/>
  <c r="M26" i="1"/>
  <c r="M28" i="1"/>
  <c r="M27" i="1" s="1"/>
  <c r="O28" i="1"/>
  <c r="N28" i="1"/>
  <c r="N27" i="1" s="1"/>
  <c r="O27" i="1"/>
  <c r="R91" i="1" l="1"/>
  <c r="R92" i="1"/>
  <c r="R93" i="1"/>
  <c r="R94" i="1"/>
  <c r="R90" i="1"/>
  <c r="N15" i="1" l="1"/>
  <c r="N14" i="1" s="1"/>
  <c r="N13" i="1" s="1"/>
  <c r="N12" i="1" s="1"/>
  <c r="N11" i="1" s="1"/>
  <c r="N10" i="1" s="1"/>
  <c r="N9" i="1" s="1"/>
  <c r="N8" i="1" s="1"/>
  <c r="O15" i="1"/>
  <c r="O14" i="1" s="1"/>
  <c r="O13" i="1" s="1"/>
  <c r="O12" i="1" s="1"/>
  <c r="O11" i="1" s="1"/>
  <c r="O10" i="1" s="1"/>
  <c r="O9" i="1" s="1"/>
  <c r="O8" i="1" s="1"/>
  <c r="M14" i="1"/>
  <c r="M13" i="1" s="1"/>
  <c r="M12" i="1" s="1"/>
  <c r="M11" i="1" s="1"/>
  <c r="M10" i="1" s="1"/>
  <c r="M9" i="1" s="1"/>
  <c r="M8" i="1" s="1"/>
  <c r="M15" i="1"/>
  <c r="N46" i="1"/>
  <c r="O46" i="1"/>
  <c r="N63" i="1"/>
  <c r="N62" i="1" s="1"/>
  <c r="N61" i="1" s="1"/>
  <c r="N60" i="1" s="1"/>
  <c r="N59" i="1" s="1"/>
  <c r="N58" i="1" s="1"/>
  <c r="O63" i="1"/>
  <c r="O62" i="1" s="1"/>
  <c r="O61" i="1" s="1"/>
  <c r="O60" i="1" s="1"/>
  <c r="O59" i="1" s="1"/>
  <c r="O58" i="1" s="1"/>
  <c r="M62" i="1"/>
  <c r="M61" i="1" s="1"/>
  <c r="M60" i="1" s="1"/>
  <c r="M59" i="1" s="1"/>
  <c r="M58" i="1" s="1"/>
  <c r="M63" i="1"/>
  <c r="N79" i="1"/>
  <c r="O79" i="1"/>
  <c r="N88" i="1"/>
  <c r="N87" i="1" s="1"/>
  <c r="N86" i="1" s="1"/>
  <c r="N85" i="1" s="1"/>
  <c r="N84" i="1" s="1"/>
  <c r="N83" i="1" s="1"/>
  <c r="N82" i="1" s="1"/>
  <c r="M88" i="1"/>
  <c r="M87" i="1" s="1"/>
  <c r="M86" i="1" s="1"/>
  <c r="M85" i="1" s="1"/>
  <c r="M84" i="1" s="1"/>
  <c r="M83" i="1" s="1"/>
  <c r="M82" i="1" s="1"/>
  <c r="N89" i="1"/>
  <c r="O89" i="1"/>
  <c r="O88" i="1" s="1"/>
  <c r="O87" i="1" s="1"/>
  <c r="O86" i="1" s="1"/>
  <c r="O85" i="1" s="1"/>
  <c r="O84" i="1" s="1"/>
  <c r="O83" i="1" s="1"/>
  <c r="O82" i="1" s="1"/>
  <c r="M89" i="1"/>
  <c r="N102" i="1"/>
  <c r="O102" i="1"/>
  <c r="M102" i="1" l="1"/>
  <c r="M103" i="1"/>
  <c r="M80" i="1"/>
  <c r="M79" i="1" s="1"/>
  <c r="M47" i="1"/>
  <c r="M46" i="1" s="1"/>
  <c r="M39" i="1"/>
  <c r="M40" i="1" l="1"/>
  <c r="O101" i="1" l="1"/>
  <c r="O100" i="1" s="1"/>
  <c r="O99" i="1" s="1"/>
  <c r="O98" i="1" s="1"/>
  <c r="O97" i="1" s="1"/>
  <c r="O96" i="1" s="1"/>
  <c r="O95" i="1" s="1"/>
  <c r="N101" i="1"/>
  <c r="N100" i="1" s="1"/>
  <c r="N99" i="1" s="1"/>
  <c r="N98" i="1" s="1"/>
  <c r="N97" i="1" s="1"/>
  <c r="N96" i="1" s="1"/>
  <c r="N95" i="1" s="1"/>
  <c r="M101" i="1"/>
  <c r="M100" i="1" s="1"/>
  <c r="M99" i="1" s="1"/>
  <c r="M98" i="1" s="1"/>
  <c r="M97" i="1" s="1"/>
  <c r="M96" i="1" s="1"/>
  <c r="M95" i="1" s="1"/>
  <c r="N45" i="1" l="1"/>
  <c r="N44" i="1" s="1"/>
  <c r="O45" i="1"/>
  <c r="O44" i="1" s="1"/>
  <c r="M45" i="1"/>
  <c r="M44" i="1" s="1"/>
  <c r="N37" i="1" l="1"/>
  <c r="O37" i="1"/>
  <c r="M37" i="1"/>
  <c r="N72" i="1" l="1"/>
  <c r="N71" i="1" s="1"/>
  <c r="N70" i="1" s="1"/>
  <c r="N69" i="1" s="1"/>
  <c r="N68" i="1" s="1"/>
  <c r="N67" i="1" s="1"/>
  <c r="O72" i="1"/>
  <c r="O71" i="1" s="1"/>
  <c r="O70" i="1" s="1"/>
  <c r="O69" i="1" s="1"/>
  <c r="O68" i="1" s="1"/>
  <c r="O67" i="1" s="1"/>
  <c r="M72" i="1"/>
  <c r="M71" i="1" s="1"/>
  <c r="M70" i="1" s="1"/>
  <c r="M69" i="1" s="1"/>
  <c r="M68" i="1" s="1"/>
  <c r="M67" i="1" s="1"/>
  <c r="N112" i="1" l="1"/>
  <c r="N111" i="1" s="1"/>
  <c r="N110" i="1" s="1"/>
  <c r="N109" i="1" s="1"/>
  <c r="N108" i="1" s="1"/>
  <c r="N107" i="1" s="1"/>
  <c r="N106" i="1" s="1"/>
  <c r="N105" i="1" s="1"/>
  <c r="O112" i="1"/>
  <c r="O111" i="1" s="1"/>
  <c r="O110" i="1" s="1"/>
  <c r="O109" i="1" s="1"/>
  <c r="O108" i="1" s="1"/>
  <c r="O107" i="1" s="1"/>
  <c r="O106" i="1" s="1"/>
  <c r="O105" i="1" s="1"/>
  <c r="M112" i="1"/>
  <c r="M111" i="1" s="1"/>
  <c r="M110" i="1" s="1"/>
  <c r="M109" i="1" s="1"/>
  <c r="M108" i="1" s="1"/>
  <c r="M107" i="1" s="1"/>
  <c r="M106" i="1" s="1"/>
  <c r="M105" i="1" s="1"/>
  <c r="N78" i="1"/>
  <c r="N77" i="1" s="1"/>
  <c r="N76" i="1" s="1"/>
  <c r="N75" i="1" s="1"/>
  <c r="N74" i="1" s="1"/>
  <c r="O78" i="1"/>
  <c r="O77" i="1" s="1"/>
  <c r="O76" i="1" s="1"/>
  <c r="O75" i="1" s="1"/>
  <c r="O74" i="1" s="1"/>
  <c r="M78" i="1"/>
  <c r="M77" i="1" s="1"/>
  <c r="M76" i="1" s="1"/>
  <c r="M75" i="1" s="1"/>
  <c r="M74" i="1" s="1"/>
  <c r="M66" i="1" l="1"/>
  <c r="M65" i="1" s="1"/>
  <c r="N66" i="1"/>
  <c r="N65" i="1" s="1"/>
  <c r="O66" i="1"/>
  <c r="O65" i="1" s="1"/>
  <c r="N42" i="1" l="1"/>
  <c r="N41" i="1" s="1"/>
  <c r="O42" i="1"/>
  <c r="O41" i="1" s="1"/>
  <c r="M42" i="1"/>
  <c r="M41" i="1" s="1"/>
  <c r="N25" i="1" l="1"/>
  <c r="O25" i="1"/>
  <c r="M25" i="1"/>
  <c r="N24" i="1" l="1"/>
  <c r="N23" i="1" s="1"/>
  <c r="N22" i="1" s="1"/>
  <c r="N21" i="1" s="1"/>
  <c r="N20" i="1" s="1"/>
  <c r="N19" i="1" s="1"/>
  <c r="N18" i="1" s="1"/>
  <c r="O24" i="1"/>
  <c r="O23" i="1" s="1"/>
  <c r="O22" i="1" s="1"/>
  <c r="O21" i="1" s="1"/>
  <c r="O20" i="1" s="1"/>
  <c r="O19" i="1" s="1"/>
  <c r="O18" i="1" s="1"/>
  <c r="M24" i="1"/>
  <c r="M22" i="1" s="1"/>
  <c r="M21" i="1" s="1"/>
  <c r="M20" i="1" s="1"/>
  <c r="M19" i="1" s="1"/>
  <c r="M18" i="1" s="1"/>
  <c r="N36" i="1"/>
  <c r="O36" i="1"/>
  <c r="M36" i="1"/>
  <c r="N56" i="1"/>
  <c r="N55" i="1" s="1"/>
  <c r="N54" i="1" s="1"/>
  <c r="N53" i="1" s="1"/>
  <c r="N52" i="1" s="1"/>
  <c r="O56" i="1"/>
  <c r="O55" i="1" s="1"/>
  <c r="O54" i="1" s="1"/>
  <c r="O53" i="1" s="1"/>
  <c r="O52" i="1" s="1"/>
  <c r="M56" i="1"/>
  <c r="M55" i="1" s="1"/>
  <c r="M54" i="1" s="1"/>
  <c r="M53" i="1" s="1"/>
  <c r="M52" i="1" s="1"/>
  <c r="M51" i="1" s="1"/>
  <c r="M50" i="1" s="1"/>
  <c r="M49" i="1" l="1"/>
  <c r="N49" i="1"/>
  <c r="N51" i="1"/>
  <c r="N50" i="1" s="1"/>
  <c r="O49" i="1"/>
  <c r="O51" i="1"/>
  <c r="O50" i="1" s="1"/>
  <c r="M35" i="1"/>
  <c r="N35" i="1"/>
  <c r="O35" i="1"/>
  <c r="O34" i="1" l="1"/>
  <c r="O33" i="1" s="1"/>
  <c r="O32" i="1" s="1"/>
  <c r="O31" i="1" s="1"/>
  <c r="O30" i="1" s="1"/>
  <c r="O7" i="1" s="1"/>
  <c r="N34" i="1"/>
  <c r="N33" i="1" s="1"/>
  <c r="N32" i="1" s="1"/>
  <c r="N31" i="1" s="1"/>
  <c r="N30" i="1" s="1"/>
  <c r="N7" i="1" s="1"/>
  <c r="M34" i="1"/>
  <c r="M33" i="1" s="1"/>
  <c r="M32" i="1" s="1"/>
  <c r="M31" i="1" s="1"/>
  <c r="M30" i="1" s="1"/>
  <c r="M7" i="1" s="1"/>
  <c r="Q7" i="1" l="1"/>
  <c r="R7" i="1"/>
  <c r="P7" i="1"/>
</calcChain>
</file>

<file path=xl/sharedStrings.xml><?xml version="1.0" encoding="utf-8"?>
<sst xmlns="http://schemas.openxmlformats.org/spreadsheetml/2006/main" count="1012" uniqueCount="159">
  <si>
    <t/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</si>
  <si>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</si>
  <si>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</si>
  <si>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</si>
  <si>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</si>
  <si>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</si>
  <si>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</si>
  <si>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</si>
  <si>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</si>
  <si>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</si>
  <si>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</si>
  <si>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</si>
  <si>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</si>
  <si>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</si>
  <si>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</si>
  <si>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</si>
  <si>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</si>
  <si>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</si>
  <si>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</si>
  <si>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</si>
  <si>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</si>
  <si>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</si>
  <si>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</si>
  <si>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14</t>
  </si>
  <si>
    <t>15</t>
  </si>
  <si>
    <t>16</t>
  </si>
  <si>
    <t>Итого</t>
  </si>
  <si>
    <t>01</t>
  </si>
  <si>
    <t>Национальная экономика</t>
  </si>
  <si>
    <t>04</t>
  </si>
  <si>
    <t>Комплексное развитие сельских территорий Брянской области</t>
  </si>
  <si>
    <t>07</t>
  </si>
  <si>
    <t>Региональный проект "Развитие транспортной инфраструктуры на сельских территориях"</t>
  </si>
  <si>
    <t>819</t>
  </si>
  <si>
    <t>Дорожное хозяйство (дорожные фонды)</t>
  </si>
  <si>
    <t>09</t>
  </si>
  <si>
    <t>Развитие транспортной инфраструктуры на сельских территориях</t>
  </si>
  <si>
    <t>R3720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</si>
  <si>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</si>
  <si>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</si>
  <si>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Реконструкция автомобильной дороги Яковск - Копылин на участке км 0+200 - км 3+300 в Трубчевском муниципальном районе Брянской области</t>
  </si>
  <si>
    <t>02</t>
  </si>
  <si>
    <t>Жилищно-коммунальное хозяйство</t>
  </si>
  <si>
    <t>05</t>
  </si>
  <si>
    <t>Коммунальное хозяйство</t>
  </si>
  <si>
    <t>Строительство (реконструкция) объектов теплоснабжения</t>
  </si>
  <si>
    <t>1И050</t>
  </si>
  <si>
    <t>Развитие здравоохранения Брянской области</t>
  </si>
  <si>
    <t>Здравоохранение</t>
  </si>
  <si>
    <t>Региональный проект "Развитие инфраструктуры сферы здравоохранения"</t>
  </si>
  <si>
    <t>Стационарная медицинская помощь</t>
  </si>
  <si>
    <t>Строительство (реконструкция) медицинских учреждений</t>
  </si>
  <si>
    <t>1И010</t>
  </si>
  <si>
    <t>Пристройка к хирургическому корпусу с консультативной поликлиникой на 200 посещений и хирургическим блоком на 90 коек ГАУЗ "Брянский областной онкологический диспансер"</t>
  </si>
  <si>
    <t>Посещение в смену</t>
  </si>
  <si>
    <t>200</t>
  </si>
  <si>
    <t>2028</t>
  </si>
  <si>
    <t>Административно-морфологический корпус ГБУЗ "Брянское областное бюро судебно-медицинской экспертизы</t>
  </si>
  <si>
    <t>800</t>
  </si>
  <si>
    <t>2025</t>
  </si>
  <si>
    <t>Областная инфекционная больница с центром профилактики и борьбы со СПИД ГБУЗ "Брянская областная инфекционная больница" на 120 коек и 200 посещений в смену</t>
  </si>
  <si>
    <t>2027</t>
  </si>
  <si>
    <t>Развитие культуры и туризма в Брянской области</t>
  </si>
  <si>
    <t>Региональный проект "Развитие инфраструктуры сферы культуры"</t>
  </si>
  <si>
    <t>815</t>
  </si>
  <si>
    <t>Культура, кинематография</t>
  </si>
  <si>
    <t>08</t>
  </si>
  <si>
    <t>Культура</t>
  </si>
  <si>
    <t>Строительство (реконструкция) учреждений культуры</t>
  </si>
  <si>
    <t>1И030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</si>
  <si>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</si>
  <si>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</si>
  <si>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Реконструкция музея-усадьбы А.К.Толстого. Брянская обл., Почепский р-н, с. Красный Рог</t>
  </si>
  <si>
    <t>Развитие физической культуры и спорта Брянской области</t>
  </si>
  <si>
    <t>25</t>
  </si>
  <si>
    <t>Физическая культура и спорт</t>
  </si>
  <si>
    <t>Развитие образования и науки Брянской области</t>
  </si>
  <si>
    <t>Региональный проект "Развитие инфраструктуры сферы образования"</t>
  </si>
  <si>
    <t>Образование</t>
  </si>
  <si>
    <t>Обеспечение реализации государственных полномочий в области строительства, архитектуры и развитие дорожного хозяйства Брянской области</t>
  </si>
  <si>
    <t>19</t>
  </si>
  <si>
    <t>Региональный проект "Развитие инфраструктуры сферы спорта"</t>
  </si>
  <si>
    <t>Массовый спорт</t>
  </si>
  <si>
    <t>Строительство (реконструкция) объектов физической культуры и спорта</t>
  </si>
  <si>
    <t>1И120</t>
  </si>
  <si>
    <t>Человек</t>
  </si>
  <si>
    <t>Наименование государственного заказчика; объекта</t>
  </si>
  <si>
    <t>ТСЭ</t>
  </si>
  <si>
    <t>СЭ</t>
  </si>
  <si>
    <t>Департамент строительства Брянской области</t>
  </si>
  <si>
    <t>Государственный заказчик: государственное казённое учреждение "Управление автомобильных дорог Брянской области"</t>
  </si>
  <si>
    <t>Государственный заказчик: государственное казённое учреждение "Управление капитального строительства Брянской области"</t>
  </si>
  <si>
    <t>Государственный заказчик: государственное бюджетное учреждение культуры "Брянский государственный краеведческий музей"</t>
  </si>
  <si>
    <t>Посещение в год</t>
  </si>
  <si>
    <t>40000</t>
  </si>
  <si>
    <t>120/200</t>
  </si>
  <si>
    <t>Койки/
посещение в смену</t>
  </si>
  <si>
    <t>Вскрытий в год</t>
  </si>
  <si>
    <t>Километр</t>
  </si>
  <si>
    <t>Департамент культуры Брянской области</t>
  </si>
  <si>
    <t>Квадратный метр</t>
  </si>
  <si>
    <t>МВт</t>
  </si>
  <si>
    <t>R1110</t>
  </si>
  <si>
    <t>Капитальные вложения в объекты государственной собственности субъектов Российской Федерации</t>
  </si>
  <si>
    <t>Строительство (реконструкция) учреждений образования</t>
  </si>
  <si>
    <t>14920</t>
  </si>
  <si>
    <t>Место</t>
  </si>
  <si>
    <t>Дополнительное образование детей</t>
  </si>
  <si>
    <t>03</t>
  </si>
  <si>
    <t>Сохранение объекта культурного наследия (здания техникума, в котором учился Г.Н. Скоробогатый) с приспособлением для современного использования (здание ГАУ ДО "Клинцовский детский технопарк "Кванториум")</t>
  </si>
  <si>
    <t>Развитие промышленности, транспорта и связи Брянской области</t>
  </si>
  <si>
    <t>37</t>
  </si>
  <si>
    <t>Региональный проект "Развитие международного аэропорта "Брянск"</t>
  </si>
  <si>
    <t>Транспорт</t>
  </si>
  <si>
    <t>Реконструкция аэропортового комплекса (г. Брянск)</t>
  </si>
  <si>
    <t>Тысяча квадратных метров</t>
  </si>
  <si>
    <t>1529,4</t>
  </si>
  <si>
    <t>816</t>
  </si>
  <si>
    <t>Другие вопросы в области образования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</si>
  <si>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</si>
  <si>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465</t>
  </si>
  <si>
    <t>Департамент образования и науки Брянской области</t>
  </si>
  <si>
    <t>18520</t>
  </si>
  <si>
    <t>Строительство (реконструкция) аэропортовой инфраструктуры</t>
  </si>
  <si>
    <t>Государственный заказчик: 
государственное автономное учреждение "Брянский областной центр оздоровления "Деснянка"</t>
  </si>
  <si>
    <t>Строительство БМК и инженерных сетей для ГАУ "Брянский областной центр оздоровления "Деснянка" в г.Жуковка Брянской области</t>
  </si>
  <si>
    <t>Поликлиника ГАУЗ "Брянская городская поликлиника № 4" на 800 посещений в смену в Советском районе г. Брянска</t>
  </si>
  <si>
    <t>Амбулаторная помощь</t>
  </si>
  <si>
    <t>Областной центр лыжного спорта в г. Брянске</t>
  </si>
  <si>
    <t>110</t>
  </si>
  <si>
    <t>Здание для мирового судьи судебного участка № 42 Мглинского судебного района Брянской области</t>
  </si>
  <si>
    <t>Здание для мирового судьи судебного участка № 51 Севского судебного района Брянской области</t>
  </si>
  <si>
    <t>Профилактика правонарушений и противодействие преступности на территории Брянской области, содействие реализации полномочий в сфере региональной безопасности, защита населения и территории Брянской области от чрезвычайных ситуаций, профилактика терроризма и экстремизма</t>
  </si>
  <si>
    <t>1И100</t>
  </si>
  <si>
    <t>Фельдшерско-акушерский пункт в микрорайоне Первомайский г. Сельцо Брянской области</t>
  </si>
  <si>
    <t>Строительство здания ГАУК "Брянский областной театр юного зрителя"</t>
  </si>
  <si>
    <t>Пристройка спортивного зала к зданию филиала ГБОУ "Супоневская школа-интернат"</t>
  </si>
  <si>
    <t>1И090</t>
  </si>
  <si>
    <t>Газификация здания отдельного поста государственной противопожарной службы по охране с. Новоселки Брянского района Брянской области</t>
  </si>
  <si>
    <t>Газификация Осколковского фельдшерского пункта Мглинского района Брянской области</t>
  </si>
  <si>
    <t>Газификация Католинского фельдшерского пункта Мглинского района Брянской области</t>
  </si>
  <si>
    <t>Газификация фельдшерско-акушерского пункта н.п. Пруска Климовского района Брянской области</t>
  </si>
  <si>
    <t>Газификация здания отдельного поста государственной противопожарной службы по охране п. Удельные Уты Выгоничского района Брянской области</t>
  </si>
  <si>
    <t>Областной центр лыжного спорта в г. Брянске (2 этап)</t>
  </si>
  <si>
    <t>Региональный проект "Развитие мировой юстиции"</t>
  </si>
  <si>
    <t>Общегосударственные вопросы</t>
  </si>
  <si>
    <t>Судебная система</t>
  </si>
  <si>
    <t>Строительство (реконструкция) объектов мировой юстиции</t>
  </si>
  <si>
    <t>223,93</t>
  </si>
  <si>
    <t>468</t>
  </si>
  <si>
    <t>Региональный проект "Газификация объектов инфраструктуры"</t>
  </si>
  <si>
    <t>Перевод отопления учреждений и организаций социально-культурной сферы на природный газ в населенных пунктах Брянской области</t>
  </si>
  <si>
    <t>Киловатт</t>
  </si>
  <si>
    <t>24</t>
  </si>
  <si>
    <t>А3720</t>
  </si>
  <si>
    <t xml:space="preserve">                 "Утвержден
постановлением Правительства
Брянской области
от 23 декабря 2024 г. № 715-п</t>
  </si>
  <si>
    <t>(рублей)</t>
  </si>
  <si>
    <t>ПЕРЕЧЕНЬ
объектов бюджетных инвестиций государственной собственности региональной адресной инвестиционной программы на 2025 - 2027 годы</t>
  </si>
  <si>
    <t xml:space="preserve">                Приложение 1
к постановлению Правительства Брянской области
от  4 марта 2025 г.  №  109-п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</si>
</sst>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56">
    <xf numFmtId="0" fontId="0" fillId="0" borderId="0" xfId="0" applyFont="1" applyFill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0" fillId="3" borderId="0" xfId="0" applyNumberFormat="1" applyFont="1" applyFill="1" applyAlignment="1">
      <alignment horizontal="center" vertical="center" wrapText="1"/>
    </xf>
    <xf numFmtId="0" fontId="0" fillId="3" borderId="0" xfId="0" applyFont="1" applyFill="1" applyAlignment="1">
      <alignment vertical="top" wrapText="1"/>
    </xf>
    <xf numFmtId="4" fontId="8" fillId="3" borderId="0" xfId="0" applyNumberFormat="1" applyFont="1" applyFill="1" applyAlignment="1">
      <alignment horizontal="center" vertical="center" wrapText="1"/>
    </xf>
    <xf numFmtId="0" fontId="8" fillId="3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wrapText="1"/>
    </xf>
    <xf numFmtId="4" fontId="5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vertical="top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117"/>
  <sheetViews>
    <sheetView tabSelected="1" view="pageBreakPreview" zoomScale="80" zoomScaleNormal="100" zoomScaleSheetLayoutView="80" workbookViewId="0">
      <selection activeCell="J2" sqref="J2"/>
    </sheetView>
  </sheetViews>
  <sheetFormatPr defaultRowHeight="12.75" x14ac:dyDescent="0.2"/>
  <cols>
    <col min="1" max="1" width="49" style="32" customWidth="1"/>
    <col min="2" max="2" width="5.6640625" style="32" customWidth="1"/>
    <col min="3" max="3" width="8.5" style="32" customWidth="1"/>
    <col min="4" max="4" width="6.33203125" style="32" customWidth="1"/>
    <col min="5" max="5" width="7.83203125" style="32" bestFit="1" customWidth="1"/>
    <col min="6" max="7" width="5.33203125" style="32" customWidth="1"/>
    <col min="8" max="8" width="9.1640625" style="32" bestFit="1" customWidth="1"/>
    <col min="9" max="9" width="7.1640625" style="32" customWidth="1"/>
    <col min="10" max="10" width="14.33203125" style="32" customWidth="1"/>
    <col min="11" max="11" width="12.1640625" style="32" customWidth="1"/>
    <col min="12" max="12" width="9.33203125" style="32" customWidth="1"/>
    <col min="13" max="15" width="21.83203125" style="32" bestFit="1" customWidth="1"/>
    <col min="16" max="18" width="21.83203125" style="6" customWidth="1"/>
  </cols>
  <sheetData>
    <row r="1" spans="1:18" ht="70.5" customHeight="1" x14ac:dyDescent="0.2">
      <c r="N1" s="55" t="s">
        <v>158</v>
      </c>
      <c r="O1" s="55"/>
    </row>
    <row r="2" spans="1:18" ht="75.2" customHeight="1" x14ac:dyDescent="0.2">
      <c r="A2" s="36" t="s">
        <v>0</v>
      </c>
      <c r="B2" s="36" t="s">
        <v>0</v>
      </c>
      <c r="C2" s="36" t="s">
        <v>0</v>
      </c>
      <c r="D2" s="36" t="s">
        <v>0</v>
      </c>
      <c r="E2" s="36" t="s">
        <v>0</v>
      </c>
      <c r="F2" s="36" t="s">
        <v>0</v>
      </c>
      <c r="G2" s="50" t="s">
        <v>0</v>
      </c>
      <c r="H2" s="50" t="s">
        <v>0</v>
      </c>
      <c r="I2" s="50" t="s">
        <v>0</v>
      </c>
      <c r="J2" s="37"/>
      <c r="K2" s="37"/>
      <c r="L2" s="37"/>
      <c r="M2" s="37"/>
      <c r="N2" s="54" t="s">
        <v>155</v>
      </c>
      <c r="O2" s="54"/>
    </row>
    <row r="3" spans="1:18" ht="33" customHeight="1" x14ac:dyDescent="0.2">
      <c r="A3" s="52" t="s">
        <v>157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8" ht="17.45" customHeight="1" x14ac:dyDescent="0.2">
      <c r="A4" s="53" t="s">
        <v>156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8" ht="42.6" customHeight="1" x14ac:dyDescent="0.2">
      <c r="A5" s="1" t="s">
        <v>86</v>
      </c>
      <c r="B5" s="1" t="s">
        <v>1</v>
      </c>
      <c r="C5" s="1" t="s">
        <v>87</v>
      </c>
      <c r="D5" s="1" t="s">
        <v>88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6</v>
      </c>
      <c r="J5" s="2" t="s">
        <v>7</v>
      </c>
      <c r="K5" s="2" t="s">
        <v>8</v>
      </c>
      <c r="L5" s="17" t="s">
        <v>9</v>
      </c>
      <c r="M5" s="1" t="s">
        <v>10</v>
      </c>
      <c r="N5" s="1" t="s">
        <v>11</v>
      </c>
      <c r="O5" s="1" t="s">
        <v>12</v>
      </c>
    </row>
    <row r="6" spans="1:18" ht="14.45" customHeight="1" x14ac:dyDescent="0.2">
      <c r="A6" s="28" t="s">
        <v>13</v>
      </c>
      <c r="B6" s="28" t="s">
        <v>14</v>
      </c>
      <c r="C6" s="28" t="s">
        <v>15</v>
      </c>
      <c r="D6" s="28" t="s">
        <v>16</v>
      </c>
      <c r="E6" s="28" t="s">
        <v>17</v>
      </c>
      <c r="F6" s="28" t="s">
        <v>18</v>
      </c>
      <c r="G6" s="28" t="s">
        <v>19</v>
      </c>
      <c r="H6" s="28" t="s">
        <v>20</v>
      </c>
      <c r="I6" s="28" t="s">
        <v>21</v>
      </c>
      <c r="J6" s="28">
        <v>10</v>
      </c>
      <c r="K6" s="28">
        <v>11</v>
      </c>
      <c r="L6" s="28">
        <v>12</v>
      </c>
      <c r="M6" s="38">
        <v>13</v>
      </c>
      <c r="N6" s="38">
        <v>14</v>
      </c>
      <c r="O6" s="38">
        <v>15</v>
      </c>
    </row>
    <row r="7" spans="1:18" ht="15.75" x14ac:dyDescent="0.2">
      <c r="A7" s="24" t="s">
        <v>26</v>
      </c>
      <c r="B7" s="28" t="s">
        <v>0</v>
      </c>
      <c r="C7" s="28" t="s">
        <v>0</v>
      </c>
      <c r="D7" s="28" t="s">
        <v>0</v>
      </c>
      <c r="E7" s="28" t="s">
        <v>0</v>
      </c>
      <c r="F7" s="28" t="s">
        <v>0</v>
      </c>
      <c r="G7" s="28" t="s">
        <v>0</v>
      </c>
      <c r="H7" s="28" t="s">
        <v>0</v>
      </c>
      <c r="I7" s="28" t="s">
        <v>0</v>
      </c>
      <c r="J7" s="28" t="s">
        <v>0</v>
      </c>
      <c r="K7" s="28" t="s">
        <v>0</v>
      </c>
      <c r="L7" s="28" t="s">
        <v>0</v>
      </c>
      <c r="M7" s="26">
        <f>M8+M18+M30+M49+M65+M82+M95+M105</f>
        <v>1712463206.6300001</v>
      </c>
      <c r="N7" s="26">
        <f t="shared" ref="N7:O7" si="0">N8+N18+N30+N49+N65+N82+N95+N105</f>
        <v>1002000000</v>
      </c>
      <c r="O7" s="26">
        <f t="shared" si="0"/>
        <v>1533450980</v>
      </c>
      <c r="P7" s="6" t="e">
        <f>M7+#REF!</f>
        <v>#REF!</v>
      </c>
      <c r="Q7" s="6" t="e">
        <f>N7+#REF!</f>
        <v>#REF!</v>
      </c>
      <c r="R7" s="6" t="e">
        <f>O7+#REF!</f>
        <v>#REF!</v>
      </c>
    </row>
    <row r="8" spans="1:18" s="23" customFormat="1" ht="141.75" x14ac:dyDescent="0.2">
      <c r="A8" s="24" t="s">
        <v>132</v>
      </c>
      <c r="B8" s="25" t="s">
        <v>41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6">
        <f t="shared" ref="M8:M14" si="1">M9</f>
        <v>50780000</v>
      </c>
      <c r="N8" s="26">
        <f t="shared" ref="N8:O14" si="2">N9</f>
        <v>0</v>
      </c>
      <c r="O8" s="26">
        <f t="shared" si="2"/>
        <v>0</v>
      </c>
      <c r="P8" s="22"/>
      <c r="Q8" s="22"/>
      <c r="R8" s="22"/>
    </row>
    <row r="9" spans="1:18" s="23" customFormat="1" ht="31.5" x14ac:dyDescent="0.2">
      <c r="A9" s="24" t="s">
        <v>144</v>
      </c>
      <c r="B9" s="25" t="s">
        <v>41</v>
      </c>
      <c r="C9" s="25" t="s">
        <v>14</v>
      </c>
      <c r="D9" s="25" t="s">
        <v>41</v>
      </c>
      <c r="E9" s="25"/>
      <c r="F9" s="25"/>
      <c r="G9" s="25"/>
      <c r="H9" s="25"/>
      <c r="I9" s="25"/>
      <c r="J9" s="25"/>
      <c r="K9" s="25"/>
      <c r="L9" s="25"/>
      <c r="M9" s="26">
        <f t="shared" si="1"/>
        <v>50780000</v>
      </c>
      <c r="N9" s="26">
        <f t="shared" si="2"/>
        <v>0</v>
      </c>
      <c r="O9" s="26">
        <f t="shared" si="2"/>
        <v>0</v>
      </c>
      <c r="P9" s="22"/>
      <c r="Q9" s="22"/>
      <c r="R9" s="22"/>
    </row>
    <row r="10" spans="1:18" s="23" customFormat="1" ht="31.5" x14ac:dyDescent="0.2">
      <c r="A10" s="24" t="s">
        <v>89</v>
      </c>
      <c r="B10" s="25" t="s">
        <v>41</v>
      </c>
      <c r="C10" s="25" t="s">
        <v>14</v>
      </c>
      <c r="D10" s="25" t="s">
        <v>41</v>
      </c>
      <c r="E10" s="25" t="s">
        <v>33</v>
      </c>
      <c r="F10" s="25"/>
      <c r="G10" s="25"/>
      <c r="H10" s="25"/>
      <c r="I10" s="25"/>
      <c r="J10" s="25"/>
      <c r="K10" s="25"/>
      <c r="L10" s="25"/>
      <c r="M10" s="26">
        <f t="shared" si="1"/>
        <v>50780000</v>
      </c>
      <c r="N10" s="26">
        <f t="shared" si="2"/>
        <v>0</v>
      </c>
      <c r="O10" s="26">
        <f t="shared" si="2"/>
        <v>0</v>
      </c>
      <c r="P10" s="22"/>
      <c r="Q10" s="22"/>
      <c r="R10" s="22"/>
    </row>
    <row r="11" spans="1:18" s="23" customFormat="1" ht="78.75" x14ac:dyDescent="0.2">
      <c r="A11" s="24" t="s">
        <v>91</v>
      </c>
      <c r="B11" s="25" t="s">
        <v>41</v>
      </c>
      <c r="C11" s="25" t="s">
        <v>14</v>
      </c>
      <c r="D11" s="25" t="s">
        <v>41</v>
      </c>
      <c r="E11" s="25" t="s">
        <v>33</v>
      </c>
      <c r="F11" s="25"/>
      <c r="G11" s="25"/>
      <c r="H11" s="25"/>
      <c r="I11" s="25"/>
      <c r="J11" s="25"/>
      <c r="K11" s="25"/>
      <c r="L11" s="25"/>
      <c r="M11" s="26">
        <f t="shared" si="1"/>
        <v>50780000</v>
      </c>
      <c r="N11" s="26">
        <f t="shared" si="2"/>
        <v>0</v>
      </c>
      <c r="O11" s="26">
        <f t="shared" si="2"/>
        <v>0</v>
      </c>
      <c r="P11" s="22"/>
      <c r="Q11" s="22"/>
      <c r="R11" s="22"/>
    </row>
    <row r="12" spans="1:18" s="23" customFormat="1" ht="15.75" x14ac:dyDescent="0.2">
      <c r="A12" s="24" t="s">
        <v>145</v>
      </c>
      <c r="B12" s="25" t="s">
        <v>41</v>
      </c>
      <c r="C12" s="25" t="s">
        <v>14</v>
      </c>
      <c r="D12" s="25" t="s">
        <v>41</v>
      </c>
      <c r="E12" s="25" t="s">
        <v>33</v>
      </c>
      <c r="F12" s="25" t="s">
        <v>27</v>
      </c>
      <c r="G12" s="25"/>
      <c r="H12" s="25"/>
      <c r="I12" s="25"/>
      <c r="J12" s="25"/>
      <c r="K12" s="25"/>
      <c r="L12" s="25"/>
      <c r="M12" s="26">
        <f t="shared" si="1"/>
        <v>50780000</v>
      </c>
      <c r="N12" s="26">
        <f t="shared" si="2"/>
        <v>0</v>
      </c>
      <c r="O12" s="26">
        <f t="shared" si="2"/>
        <v>0</v>
      </c>
      <c r="P12" s="22"/>
      <c r="Q12" s="22"/>
      <c r="R12" s="22"/>
    </row>
    <row r="13" spans="1:18" s="23" customFormat="1" ht="15.75" x14ac:dyDescent="0.2">
      <c r="A13" s="24" t="s">
        <v>146</v>
      </c>
      <c r="B13" s="25" t="s">
        <v>41</v>
      </c>
      <c r="C13" s="25" t="s">
        <v>14</v>
      </c>
      <c r="D13" s="25" t="s">
        <v>41</v>
      </c>
      <c r="E13" s="25" t="s">
        <v>33</v>
      </c>
      <c r="F13" s="25" t="s">
        <v>27</v>
      </c>
      <c r="G13" s="25" t="s">
        <v>43</v>
      </c>
      <c r="H13" s="25"/>
      <c r="I13" s="25"/>
      <c r="J13" s="25"/>
      <c r="K13" s="25"/>
      <c r="L13" s="25"/>
      <c r="M13" s="26">
        <f t="shared" si="1"/>
        <v>50780000</v>
      </c>
      <c r="N13" s="26">
        <f t="shared" si="2"/>
        <v>0</v>
      </c>
      <c r="O13" s="26">
        <f t="shared" si="2"/>
        <v>0</v>
      </c>
      <c r="P13" s="22"/>
      <c r="Q13" s="22"/>
      <c r="R13" s="22"/>
    </row>
    <row r="14" spans="1:18" s="23" customFormat="1" ht="31.5" x14ac:dyDescent="0.2">
      <c r="A14" s="24" t="s">
        <v>147</v>
      </c>
      <c r="B14" s="25" t="s">
        <v>41</v>
      </c>
      <c r="C14" s="25" t="s">
        <v>14</v>
      </c>
      <c r="D14" s="25" t="s">
        <v>41</v>
      </c>
      <c r="E14" s="25" t="s">
        <v>33</v>
      </c>
      <c r="F14" s="25" t="s">
        <v>27</v>
      </c>
      <c r="G14" s="25" t="s">
        <v>43</v>
      </c>
      <c r="H14" s="25" t="s">
        <v>133</v>
      </c>
      <c r="I14" s="25"/>
      <c r="J14" s="25"/>
      <c r="K14" s="25"/>
      <c r="L14" s="25"/>
      <c r="M14" s="26">
        <f t="shared" si="1"/>
        <v>50780000</v>
      </c>
      <c r="N14" s="26">
        <f t="shared" si="2"/>
        <v>0</v>
      </c>
      <c r="O14" s="26">
        <f t="shared" si="2"/>
        <v>0</v>
      </c>
      <c r="P14" s="22"/>
      <c r="Q14" s="22"/>
      <c r="R14" s="22"/>
    </row>
    <row r="15" spans="1:18" s="23" customFormat="1" ht="63" x14ac:dyDescent="0.2">
      <c r="A15" s="24" t="s">
        <v>38</v>
      </c>
      <c r="B15" s="25" t="s">
        <v>41</v>
      </c>
      <c r="C15" s="25" t="s">
        <v>14</v>
      </c>
      <c r="D15" s="25" t="s">
        <v>41</v>
      </c>
      <c r="E15" s="25" t="s">
        <v>33</v>
      </c>
      <c r="F15" s="25" t="s">
        <v>27</v>
      </c>
      <c r="G15" s="25" t="s">
        <v>43</v>
      </c>
      <c r="H15" s="25" t="s">
        <v>133</v>
      </c>
      <c r="I15" s="25" t="s">
        <v>39</v>
      </c>
      <c r="J15" s="25"/>
      <c r="K15" s="25"/>
      <c r="L15" s="25"/>
      <c r="M15" s="26">
        <f>M16+M17</f>
        <v>50780000</v>
      </c>
      <c r="N15" s="26">
        <f t="shared" ref="N15:O15" si="3">N16+N17</f>
        <v>0</v>
      </c>
      <c r="O15" s="26">
        <f t="shared" si="3"/>
        <v>0</v>
      </c>
      <c r="P15" s="22"/>
      <c r="Q15" s="22"/>
      <c r="R15" s="22"/>
    </row>
    <row r="16" spans="1:18" s="46" customFormat="1" ht="47.25" x14ac:dyDescent="0.2">
      <c r="A16" s="27" t="s">
        <v>130</v>
      </c>
      <c r="B16" s="28" t="s">
        <v>41</v>
      </c>
      <c r="C16" s="28" t="s">
        <v>14</v>
      </c>
      <c r="D16" s="28" t="s">
        <v>41</v>
      </c>
      <c r="E16" s="28" t="s">
        <v>33</v>
      </c>
      <c r="F16" s="28" t="s">
        <v>27</v>
      </c>
      <c r="G16" s="28" t="s">
        <v>43</v>
      </c>
      <c r="H16" s="28" t="s">
        <v>133</v>
      </c>
      <c r="I16" s="28" t="s">
        <v>39</v>
      </c>
      <c r="J16" s="51" t="s">
        <v>100</v>
      </c>
      <c r="K16" s="28" t="s">
        <v>148</v>
      </c>
      <c r="L16" s="28" t="s">
        <v>59</v>
      </c>
      <c r="M16" s="29">
        <v>50280000</v>
      </c>
      <c r="N16" s="29">
        <v>0</v>
      </c>
      <c r="O16" s="29">
        <v>0</v>
      </c>
      <c r="P16" s="45"/>
      <c r="Q16" s="45"/>
      <c r="R16" s="45"/>
    </row>
    <row r="17" spans="1:18" s="21" customFormat="1" ht="47.25" x14ac:dyDescent="0.2">
      <c r="A17" s="27" t="s">
        <v>131</v>
      </c>
      <c r="B17" s="28" t="s">
        <v>41</v>
      </c>
      <c r="C17" s="28" t="s">
        <v>14</v>
      </c>
      <c r="D17" s="28" t="s">
        <v>41</v>
      </c>
      <c r="E17" s="28" t="s">
        <v>33</v>
      </c>
      <c r="F17" s="28" t="s">
        <v>27</v>
      </c>
      <c r="G17" s="28" t="s">
        <v>43</v>
      </c>
      <c r="H17" s="28" t="s">
        <v>133</v>
      </c>
      <c r="I17" s="28" t="s">
        <v>39</v>
      </c>
      <c r="J17" s="51" t="s">
        <v>100</v>
      </c>
      <c r="K17" s="28" t="s">
        <v>148</v>
      </c>
      <c r="L17" s="28" t="s">
        <v>56</v>
      </c>
      <c r="M17" s="29">
        <v>500000</v>
      </c>
      <c r="N17" s="29">
        <v>0</v>
      </c>
      <c r="O17" s="29">
        <v>0</v>
      </c>
      <c r="P17" s="20"/>
      <c r="Q17" s="20"/>
      <c r="R17" s="20"/>
    </row>
    <row r="18" spans="1:18" ht="31.5" x14ac:dyDescent="0.2">
      <c r="A18" s="24" t="s">
        <v>30</v>
      </c>
      <c r="B18" s="25" t="s">
        <v>31</v>
      </c>
      <c r="C18" s="25" t="s">
        <v>0</v>
      </c>
      <c r="D18" s="25" t="s">
        <v>0</v>
      </c>
      <c r="E18" s="25" t="s">
        <v>0</v>
      </c>
      <c r="F18" s="25" t="s">
        <v>0</v>
      </c>
      <c r="G18" s="25" t="s">
        <v>0</v>
      </c>
      <c r="H18" s="31" t="s">
        <v>0</v>
      </c>
      <c r="I18" s="31" t="s">
        <v>0</v>
      </c>
      <c r="J18" s="31" t="s">
        <v>0</v>
      </c>
      <c r="K18" s="31" t="s">
        <v>0</v>
      </c>
      <c r="L18" s="31" t="s">
        <v>0</v>
      </c>
      <c r="M18" s="26">
        <f t="shared" ref="M18:M24" si="4">M19</f>
        <v>136998852.22</v>
      </c>
      <c r="N18" s="26">
        <f t="shared" ref="N18:O28" si="5">N19</f>
        <v>0</v>
      </c>
      <c r="O18" s="26">
        <f t="shared" si="5"/>
        <v>0</v>
      </c>
    </row>
    <row r="19" spans="1:18" ht="47.25" x14ac:dyDescent="0.2">
      <c r="A19" s="24" t="s">
        <v>32</v>
      </c>
      <c r="B19" s="25" t="s">
        <v>31</v>
      </c>
      <c r="C19" s="25">
        <v>2</v>
      </c>
      <c r="D19" s="25" t="s">
        <v>29</v>
      </c>
      <c r="E19" s="25" t="s">
        <v>0</v>
      </c>
      <c r="F19" s="25" t="s">
        <v>0</v>
      </c>
      <c r="G19" s="25" t="s">
        <v>0</v>
      </c>
      <c r="H19" s="31" t="s">
        <v>0</v>
      </c>
      <c r="I19" s="31" t="s">
        <v>0</v>
      </c>
      <c r="J19" s="31" t="s">
        <v>0</v>
      </c>
      <c r="K19" s="31" t="s">
        <v>0</v>
      </c>
      <c r="L19" s="31" t="s">
        <v>0</v>
      </c>
      <c r="M19" s="26">
        <f t="shared" si="4"/>
        <v>136998852.22</v>
      </c>
      <c r="N19" s="26">
        <f t="shared" si="5"/>
        <v>0</v>
      </c>
      <c r="O19" s="26">
        <f t="shared" si="5"/>
        <v>0</v>
      </c>
    </row>
    <row r="20" spans="1:18" ht="31.5" x14ac:dyDescent="0.2">
      <c r="A20" s="24" t="s">
        <v>89</v>
      </c>
      <c r="B20" s="25" t="s">
        <v>31</v>
      </c>
      <c r="C20" s="25">
        <v>2</v>
      </c>
      <c r="D20" s="25" t="s">
        <v>29</v>
      </c>
      <c r="E20" s="25" t="s">
        <v>33</v>
      </c>
      <c r="F20" s="25" t="s">
        <v>0</v>
      </c>
      <c r="G20" s="25" t="s">
        <v>0</v>
      </c>
      <c r="H20" s="31" t="s">
        <v>0</v>
      </c>
      <c r="I20" s="31" t="s">
        <v>0</v>
      </c>
      <c r="J20" s="31" t="s">
        <v>0</v>
      </c>
      <c r="K20" s="31" t="s">
        <v>0</v>
      </c>
      <c r="L20" s="31" t="s">
        <v>0</v>
      </c>
      <c r="M20" s="26">
        <f t="shared" si="4"/>
        <v>136998852.22</v>
      </c>
      <c r="N20" s="26">
        <f t="shared" si="5"/>
        <v>0</v>
      </c>
      <c r="O20" s="26">
        <f t="shared" si="5"/>
        <v>0</v>
      </c>
    </row>
    <row r="21" spans="1:18" ht="78.75" x14ac:dyDescent="0.2">
      <c r="A21" s="24" t="s">
        <v>90</v>
      </c>
      <c r="B21" s="25" t="s">
        <v>31</v>
      </c>
      <c r="C21" s="25">
        <v>2</v>
      </c>
      <c r="D21" s="25" t="s">
        <v>29</v>
      </c>
      <c r="E21" s="25" t="s">
        <v>33</v>
      </c>
      <c r="F21" s="25"/>
      <c r="G21" s="25"/>
      <c r="H21" s="31"/>
      <c r="I21" s="31"/>
      <c r="J21" s="31"/>
      <c r="K21" s="31"/>
      <c r="L21" s="31"/>
      <c r="M21" s="26">
        <f t="shared" si="4"/>
        <v>136998852.22</v>
      </c>
      <c r="N21" s="26">
        <f t="shared" si="5"/>
        <v>0</v>
      </c>
      <c r="O21" s="26">
        <f t="shared" si="5"/>
        <v>0</v>
      </c>
    </row>
    <row r="22" spans="1:18" ht="15.75" x14ac:dyDescent="0.2">
      <c r="A22" s="33" t="s">
        <v>28</v>
      </c>
      <c r="B22" s="25" t="s">
        <v>31</v>
      </c>
      <c r="C22" s="25">
        <v>2</v>
      </c>
      <c r="D22" s="25" t="s">
        <v>29</v>
      </c>
      <c r="E22" s="25" t="s">
        <v>33</v>
      </c>
      <c r="F22" s="25" t="s">
        <v>29</v>
      </c>
      <c r="G22" s="25" t="s">
        <v>0</v>
      </c>
      <c r="H22" s="25" t="s">
        <v>0</v>
      </c>
      <c r="I22" s="25" t="s">
        <v>0</v>
      </c>
      <c r="J22" s="25" t="s">
        <v>0</v>
      </c>
      <c r="K22" s="25" t="s">
        <v>0</v>
      </c>
      <c r="L22" s="25" t="s">
        <v>0</v>
      </c>
      <c r="M22" s="26">
        <f t="shared" si="4"/>
        <v>136998852.22</v>
      </c>
      <c r="N22" s="26">
        <f t="shared" si="5"/>
        <v>0</v>
      </c>
      <c r="O22" s="26">
        <f t="shared" si="5"/>
        <v>0</v>
      </c>
    </row>
    <row r="23" spans="1:18" ht="31.5" x14ac:dyDescent="0.2">
      <c r="A23" s="33" t="s">
        <v>34</v>
      </c>
      <c r="B23" s="25" t="s">
        <v>31</v>
      </c>
      <c r="C23" s="25">
        <v>2</v>
      </c>
      <c r="D23" s="25" t="s">
        <v>29</v>
      </c>
      <c r="E23" s="25" t="s">
        <v>33</v>
      </c>
      <c r="F23" s="25" t="s">
        <v>29</v>
      </c>
      <c r="G23" s="25" t="s">
        <v>35</v>
      </c>
      <c r="H23" s="25" t="s">
        <v>0</v>
      </c>
      <c r="I23" s="25" t="s">
        <v>0</v>
      </c>
      <c r="J23" s="25" t="s">
        <v>0</v>
      </c>
      <c r="K23" s="25" t="s">
        <v>0</v>
      </c>
      <c r="L23" s="25" t="s">
        <v>0</v>
      </c>
      <c r="M23" s="26">
        <f>M24+M27</f>
        <v>136998852.22</v>
      </c>
      <c r="N23" s="26">
        <f t="shared" si="5"/>
        <v>0</v>
      </c>
      <c r="O23" s="26">
        <f t="shared" si="5"/>
        <v>0</v>
      </c>
    </row>
    <row r="24" spans="1:18" ht="47.25" x14ac:dyDescent="0.2">
      <c r="A24" s="24" t="s">
        <v>36</v>
      </c>
      <c r="B24" s="25" t="s">
        <v>31</v>
      </c>
      <c r="C24" s="25">
        <v>2</v>
      </c>
      <c r="D24" s="25" t="s">
        <v>29</v>
      </c>
      <c r="E24" s="25" t="s">
        <v>33</v>
      </c>
      <c r="F24" s="25" t="s">
        <v>29</v>
      </c>
      <c r="G24" s="25" t="s">
        <v>35</v>
      </c>
      <c r="H24" s="25" t="s">
        <v>37</v>
      </c>
      <c r="I24" s="31" t="s">
        <v>0</v>
      </c>
      <c r="J24" s="31" t="s">
        <v>0</v>
      </c>
      <c r="K24" s="31" t="s">
        <v>0</v>
      </c>
      <c r="L24" s="31" t="s">
        <v>0</v>
      </c>
      <c r="M24" s="26">
        <f t="shared" si="4"/>
        <v>124838989.90000001</v>
      </c>
      <c r="N24" s="26">
        <f t="shared" si="5"/>
        <v>0</v>
      </c>
      <c r="O24" s="26">
        <f t="shared" si="5"/>
        <v>0</v>
      </c>
    </row>
    <row r="25" spans="1:18" ht="63" x14ac:dyDescent="0.2">
      <c r="A25" s="24" t="s">
        <v>38</v>
      </c>
      <c r="B25" s="25" t="s">
        <v>31</v>
      </c>
      <c r="C25" s="25">
        <v>2</v>
      </c>
      <c r="D25" s="25" t="s">
        <v>29</v>
      </c>
      <c r="E25" s="25" t="s">
        <v>33</v>
      </c>
      <c r="F25" s="25" t="s">
        <v>29</v>
      </c>
      <c r="G25" s="25" t="s">
        <v>35</v>
      </c>
      <c r="H25" s="25" t="s">
        <v>37</v>
      </c>
      <c r="I25" s="25" t="s">
        <v>39</v>
      </c>
      <c r="J25" s="25" t="s">
        <v>0</v>
      </c>
      <c r="K25" s="25" t="s">
        <v>0</v>
      </c>
      <c r="L25" s="25" t="s">
        <v>0</v>
      </c>
      <c r="M25" s="26">
        <f>M26</f>
        <v>124838989.90000001</v>
      </c>
      <c r="N25" s="26">
        <f t="shared" si="5"/>
        <v>0</v>
      </c>
      <c r="O25" s="26">
        <f t="shared" si="5"/>
        <v>0</v>
      </c>
    </row>
    <row r="26" spans="1:18" ht="78.75" x14ac:dyDescent="0.2">
      <c r="A26" s="27" t="s">
        <v>40</v>
      </c>
      <c r="B26" s="28" t="s">
        <v>31</v>
      </c>
      <c r="C26" s="28">
        <v>2</v>
      </c>
      <c r="D26" s="28" t="s">
        <v>29</v>
      </c>
      <c r="E26" s="28" t="s">
        <v>33</v>
      </c>
      <c r="F26" s="28" t="s">
        <v>29</v>
      </c>
      <c r="G26" s="28" t="s">
        <v>35</v>
      </c>
      <c r="H26" s="28" t="s">
        <v>37</v>
      </c>
      <c r="I26" s="28" t="s">
        <v>39</v>
      </c>
      <c r="J26" s="9" t="s">
        <v>98</v>
      </c>
      <c r="K26" s="9">
        <v>3.1</v>
      </c>
      <c r="L26" s="9">
        <v>2025</v>
      </c>
      <c r="M26" s="29">
        <f>124838989.9</f>
        <v>124838989.90000001</v>
      </c>
      <c r="N26" s="29">
        <v>0</v>
      </c>
      <c r="O26" s="29">
        <v>0</v>
      </c>
    </row>
    <row r="27" spans="1:18" s="21" customFormat="1" ht="47.25" x14ac:dyDescent="0.2">
      <c r="A27" s="24" t="s">
        <v>36</v>
      </c>
      <c r="B27" s="25" t="s">
        <v>31</v>
      </c>
      <c r="C27" s="25">
        <v>2</v>
      </c>
      <c r="D27" s="25" t="s">
        <v>29</v>
      </c>
      <c r="E27" s="25" t="s">
        <v>33</v>
      </c>
      <c r="F27" s="25" t="s">
        <v>29</v>
      </c>
      <c r="G27" s="25" t="s">
        <v>35</v>
      </c>
      <c r="H27" s="25" t="s">
        <v>154</v>
      </c>
      <c r="I27" s="31" t="s">
        <v>0</v>
      </c>
      <c r="J27" s="31" t="s">
        <v>0</v>
      </c>
      <c r="K27" s="31" t="s">
        <v>0</v>
      </c>
      <c r="L27" s="31" t="s">
        <v>0</v>
      </c>
      <c r="M27" s="26">
        <f t="shared" ref="M27" si="6">M28</f>
        <v>12159862.32</v>
      </c>
      <c r="N27" s="26">
        <f t="shared" si="5"/>
        <v>0</v>
      </c>
      <c r="O27" s="26">
        <f t="shared" si="5"/>
        <v>0</v>
      </c>
      <c r="P27" s="20"/>
      <c r="Q27" s="20"/>
      <c r="R27" s="20"/>
    </row>
    <row r="28" spans="1:18" s="21" customFormat="1" ht="63" x14ac:dyDescent="0.2">
      <c r="A28" s="24" t="s">
        <v>38</v>
      </c>
      <c r="B28" s="25" t="s">
        <v>31</v>
      </c>
      <c r="C28" s="25">
        <v>2</v>
      </c>
      <c r="D28" s="25" t="s">
        <v>29</v>
      </c>
      <c r="E28" s="25" t="s">
        <v>33</v>
      </c>
      <c r="F28" s="25" t="s">
        <v>29</v>
      </c>
      <c r="G28" s="25" t="s">
        <v>35</v>
      </c>
      <c r="H28" s="25" t="s">
        <v>154</v>
      </c>
      <c r="I28" s="25" t="s">
        <v>39</v>
      </c>
      <c r="J28" s="25" t="s">
        <v>0</v>
      </c>
      <c r="K28" s="25" t="s">
        <v>0</v>
      </c>
      <c r="L28" s="25" t="s">
        <v>0</v>
      </c>
      <c r="M28" s="26">
        <f>M29</f>
        <v>12159862.32</v>
      </c>
      <c r="N28" s="26">
        <f t="shared" si="5"/>
        <v>0</v>
      </c>
      <c r="O28" s="26">
        <f t="shared" si="5"/>
        <v>0</v>
      </c>
      <c r="P28" s="20"/>
      <c r="Q28" s="20"/>
      <c r="R28" s="20"/>
    </row>
    <row r="29" spans="1:18" s="21" customFormat="1" ht="78.75" x14ac:dyDescent="0.2">
      <c r="A29" s="27" t="s">
        <v>40</v>
      </c>
      <c r="B29" s="28" t="s">
        <v>31</v>
      </c>
      <c r="C29" s="28">
        <v>2</v>
      </c>
      <c r="D29" s="28" t="s">
        <v>29</v>
      </c>
      <c r="E29" s="28" t="s">
        <v>33</v>
      </c>
      <c r="F29" s="28" t="s">
        <v>29</v>
      </c>
      <c r="G29" s="28" t="s">
        <v>35</v>
      </c>
      <c r="H29" s="28" t="s">
        <v>154</v>
      </c>
      <c r="I29" s="28" t="s">
        <v>39</v>
      </c>
      <c r="J29" s="9" t="s">
        <v>98</v>
      </c>
      <c r="K29" s="9">
        <v>3.1</v>
      </c>
      <c r="L29" s="9">
        <v>2025</v>
      </c>
      <c r="M29" s="29">
        <v>12159862.32</v>
      </c>
      <c r="N29" s="29">
        <v>0</v>
      </c>
      <c r="O29" s="29">
        <v>0</v>
      </c>
      <c r="P29" s="20"/>
      <c r="Q29" s="20"/>
      <c r="R29" s="20"/>
    </row>
    <row r="30" spans="1:18" ht="31.5" x14ac:dyDescent="0.2">
      <c r="A30" s="24" t="s">
        <v>47</v>
      </c>
      <c r="B30" s="25" t="s">
        <v>23</v>
      </c>
      <c r="C30" s="25" t="s">
        <v>0</v>
      </c>
      <c r="D30" s="25" t="s">
        <v>0</v>
      </c>
      <c r="E30" s="25" t="s">
        <v>0</v>
      </c>
      <c r="F30" s="25" t="s">
        <v>0</v>
      </c>
      <c r="G30" s="25" t="s">
        <v>0</v>
      </c>
      <c r="H30" s="31" t="s">
        <v>0</v>
      </c>
      <c r="I30" s="31" t="s">
        <v>0</v>
      </c>
      <c r="J30" s="31" t="s">
        <v>0</v>
      </c>
      <c r="K30" s="31" t="s">
        <v>0</v>
      </c>
      <c r="L30" s="31" t="s">
        <v>0</v>
      </c>
      <c r="M30" s="26">
        <f t="shared" ref="M30:M36" si="7">M31</f>
        <v>779480252.24000001</v>
      </c>
      <c r="N30" s="26">
        <f t="shared" ref="N30:O36" si="8">N31</f>
        <v>1002000000</v>
      </c>
      <c r="O30" s="26">
        <f t="shared" si="8"/>
        <v>1533450980</v>
      </c>
    </row>
    <row r="31" spans="1:18" ht="47.25" x14ac:dyDescent="0.2">
      <c r="A31" s="24" t="s">
        <v>49</v>
      </c>
      <c r="B31" s="25" t="s">
        <v>23</v>
      </c>
      <c r="C31" s="25">
        <v>2</v>
      </c>
      <c r="D31" s="25" t="s">
        <v>41</v>
      </c>
      <c r="E31" s="25" t="s">
        <v>0</v>
      </c>
      <c r="F31" s="25" t="s">
        <v>0</v>
      </c>
      <c r="G31" s="25" t="s">
        <v>0</v>
      </c>
      <c r="H31" s="31" t="s">
        <v>0</v>
      </c>
      <c r="I31" s="31" t="s">
        <v>0</v>
      </c>
      <c r="J31" s="31" t="s">
        <v>0</v>
      </c>
      <c r="K31" s="31" t="s">
        <v>0</v>
      </c>
      <c r="L31" s="31" t="s">
        <v>0</v>
      </c>
      <c r="M31" s="26">
        <f t="shared" si="7"/>
        <v>779480252.24000001</v>
      </c>
      <c r="N31" s="26">
        <f t="shared" si="8"/>
        <v>1002000000</v>
      </c>
      <c r="O31" s="26">
        <f t="shared" si="8"/>
        <v>1533450980</v>
      </c>
    </row>
    <row r="32" spans="1:18" ht="31.5" x14ac:dyDescent="0.2">
      <c r="A32" s="39" t="s">
        <v>89</v>
      </c>
      <c r="B32" s="25" t="s">
        <v>23</v>
      </c>
      <c r="C32" s="25">
        <v>2</v>
      </c>
      <c r="D32" s="25" t="s">
        <v>41</v>
      </c>
      <c r="E32" s="25" t="s">
        <v>33</v>
      </c>
      <c r="F32" s="25" t="s">
        <v>0</v>
      </c>
      <c r="G32" s="25" t="s">
        <v>0</v>
      </c>
      <c r="H32" s="31" t="s">
        <v>0</v>
      </c>
      <c r="I32" s="31" t="s">
        <v>0</v>
      </c>
      <c r="J32" s="31" t="s">
        <v>0</v>
      </c>
      <c r="K32" s="31" t="s">
        <v>0</v>
      </c>
      <c r="L32" s="31" t="s">
        <v>0</v>
      </c>
      <c r="M32" s="26">
        <f t="shared" si="7"/>
        <v>779480252.24000001</v>
      </c>
      <c r="N32" s="26">
        <f t="shared" si="8"/>
        <v>1002000000</v>
      </c>
      <c r="O32" s="26">
        <f t="shared" si="8"/>
        <v>1533450980</v>
      </c>
    </row>
    <row r="33" spans="1:18" ht="78.75" x14ac:dyDescent="0.2">
      <c r="A33" s="24" t="s">
        <v>91</v>
      </c>
      <c r="B33" s="25" t="s">
        <v>23</v>
      </c>
      <c r="C33" s="25">
        <v>2</v>
      </c>
      <c r="D33" s="25" t="s">
        <v>41</v>
      </c>
      <c r="E33" s="25" t="s">
        <v>33</v>
      </c>
      <c r="F33" s="25"/>
      <c r="G33" s="25"/>
      <c r="H33" s="31"/>
      <c r="I33" s="31"/>
      <c r="J33" s="31"/>
      <c r="K33" s="31"/>
      <c r="L33" s="31"/>
      <c r="M33" s="26">
        <f t="shared" si="7"/>
        <v>779480252.24000001</v>
      </c>
      <c r="N33" s="26">
        <f t="shared" si="8"/>
        <v>1002000000</v>
      </c>
      <c r="O33" s="26">
        <f t="shared" si="8"/>
        <v>1533450980</v>
      </c>
    </row>
    <row r="34" spans="1:18" ht="15.75" x14ac:dyDescent="0.2">
      <c r="A34" s="33" t="s">
        <v>48</v>
      </c>
      <c r="B34" s="25" t="s">
        <v>23</v>
      </c>
      <c r="C34" s="25">
        <v>2</v>
      </c>
      <c r="D34" s="25" t="s">
        <v>41</v>
      </c>
      <c r="E34" s="25" t="s">
        <v>33</v>
      </c>
      <c r="F34" s="25" t="s">
        <v>35</v>
      </c>
      <c r="G34" s="25" t="s">
        <v>0</v>
      </c>
      <c r="H34" s="25" t="s">
        <v>0</v>
      </c>
      <c r="I34" s="25" t="s">
        <v>0</v>
      </c>
      <c r="J34" s="25" t="s">
        <v>0</v>
      </c>
      <c r="K34" s="25" t="s">
        <v>0</v>
      </c>
      <c r="L34" s="25" t="s">
        <v>0</v>
      </c>
      <c r="M34" s="26">
        <f>M35+M44</f>
        <v>779480252.24000001</v>
      </c>
      <c r="N34" s="26">
        <f t="shared" ref="N34:O34" si="9">N35+N44</f>
        <v>1002000000</v>
      </c>
      <c r="O34" s="26">
        <f t="shared" si="9"/>
        <v>1533450980</v>
      </c>
    </row>
    <row r="35" spans="1:18" ht="15.75" x14ac:dyDescent="0.2">
      <c r="A35" s="33" t="s">
        <v>50</v>
      </c>
      <c r="B35" s="25" t="s">
        <v>23</v>
      </c>
      <c r="C35" s="25">
        <v>2</v>
      </c>
      <c r="D35" s="25" t="s">
        <v>41</v>
      </c>
      <c r="E35" s="25" t="s">
        <v>33</v>
      </c>
      <c r="F35" s="25" t="s">
        <v>35</v>
      </c>
      <c r="G35" s="25" t="s">
        <v>27</v>
      </c>
      <c r="H35" s="25" t="s">
        <v>0</v>
      </c>
      <c r="I35" s="25" t="s">
        <v>0</v>
      </c>
      <c r="J35" s="25" t="s">
        <v>0</v>
      </c>
      <c r="K35" s="25" t="s">
        <v>0</v>
      </c>
      <c r="L35" s="25" t="s">
        <v>0</v>
      </c>
      <c r="M35" s="26">
        <f>M36+M41</f>
        <v>716648044.77999997</v>
      </c>
      <c r="N35" s="26">
        <f>N36+N41</f>
        <v>1002000000</v>
      </c>
      <c r="O35" s="26">
        <f>O36+O41</f>
        <v>1533450980</v>
      </c>
    </row>
    <row r="36" spans="1:18" ht="31.5" x14ac:dyDescent="0.2">
      <c r="A36" s="24" t="s">
        <v>51</v>
      </c>
      <c r="B36" s="25" t="s">
        <v>23</v>
      </c>
      <c r="C36" s="25">
        <v>2</v>
      </c>
      <c r="D36" s="25" t="s">
        <v>41</v>
      </c>
      <c r="E36" s="25" t="s">
        <v>33</v>
      </c>
      <c r="F36" s="25" t="s">
        <v>35</v>
      </c>
      <c r="G36" s="25" t="s">
        <v>27</v>
      </c>
      <c r="H36" s="25" t="s">
        <v>52</v>
      </c>
      <c r="I36" s="31" t="s">
        <v>0</v>
      </c>
      <c r="J36" s="31" t="s">
        <v>0</v>
      </c>
      <c r="K36" s="31" t="s">
        <v>0</v>
      </c>
      <c r="L36" s="31" t="s">
        <v>0</v>
      </c>
      <c r="M36" s="26">
        <f t="shared" si="7"/>
        <v>716648044.77999997</v>
      </c>
      <c r="N36" s="26">
        <f t="shared" si="8"/>
        <v>1002000000</v>
      </c>
      <c r="O36" s="26">
        <f t="shared" si="8"/>
        <v>600000000</v>
      </c>
    </row>
    <row r="37" spans="1:18" ht="63" x14ac:dyDescent="0.2">
      <c r="A37" s="24" t="s">
        <v>38</v>
      </c>
      <c r="B37" s="25" t="s">
        <v>23</v>
      </c>
      <c r="C37" s="25">
        <v>2</v>
      </c>
      <c r="D37" s="25" t="s">
        <v>41</v>
      </c>
      <c r="E37" s="25" t="s">
        <v>33</v>
      </c>
      <c r="F37" s="25" t="s">
        <v>35</v>
      </c>
      <c r="G37" s="25" t="s">
        <v>27</v>
      </c>
      <c r="H37" s="25" t="s">
        <v>52</v>
      </c>
      <c r="I37" s="25" t="s">
        <v>39</v>
      </c>
      <c r="J37" s="25" t="s">
        <v>0</v>
      </c>
      <c r="K37" s="25" t="s">
        <v>0</v>
      </c>
      <c r="L37" s="25" t="s">
        <v>0</v>
      </c>
      <c r="M37" s="26">
        <f>M38+M39+M40</f>
        <v>716648044.77999997</v>
      </c>
      <c r="N37" s="26">
        <f t="shared" ref="N37:O37" si="10">N38+N39+N40</f>
        <v>1002000000</v>
      </c>
      <c r="O37" s="26">
        <f t="shared" si="10"/>
        <v>600000000</v>
      </c>
    </row>
    <row r="38" spans="1:18" ht="78.75" x14ac:dyDescent="0.2">
      <c r="A38" s="27" t="s">
        <v>53</v>
      </c>
      <c r="B38" s="28" t="s">
        <v>23</v>
      </c>
      <c r="C38" s="28">
        <v>2</v>
      </c>
      <c r="D38" s="28" t="s">
        <v>41</v>
      </c>
      <c r="E38" s="28" t="s">
        <v>33</v>
      </c>
      <c r="F38" s="28" t="s">
        <v>35</v>
      </c>
      <c r="G38" s="28" t="s">
        <v>27</v>
      </c>
      <c r="H38" s="28" t="s">
        <v>52</v>
      </c>
      <c r="I38" s="28" t="s">
        <v>39</v>
      </c>
      <c r="J38" s="9" t="s">
        <v>54</v>
      </c>
      <c r="K38" s="9" t="s">
        <v>55</v>
      </c>
      <c r="L38" s="9" t="s">
        <v>56</v>
      </c>
      <c r="M38" s="29">
        <v>0</v>
      </c>
      <c r="N38" s="29">
        <v>2000000</v>
      </c>
      <c r="O38" s="29">
        <v>0</v>
      </c>
    </row>
    <row r="39" spans="1:18" ht="47.25" x14ac:dyDescent="0.2">
      <c r="A39" s="27" t="s">
        <v>57</v>
      </c>
      <c r="B39" s="28" t="s">
        <v>23</v>
      </c>
      <c r="C39" s="28">
        <v>2</v>
      </c>
      <c r="D39" s="28" t="s">
        <v>41</v>
      </c>
      <c r="E39" s="28" t="s">
        <v>33</v>
      </c>
      <c r="F39" s="28" t="s">
        <v>35</v>
      </c>
      <c r="G39" s="28" t="s">
        <v>27</v>
      </c>
      <c r="H39" s="28" t="s">
        <v>52</v>
      </c>
      <c r="I39" s="28" t="s">
        <v>39</v>
      </c>
      <c r="J39" s="9" t="s">
        <v>97</v>
      </c>
      <c r="K39" s="9" t="s">
        <v>58</v>
      </c>
      <c r="L39" s="9" t="s">
        <v>59</v>
      </c>
      <c r="M39" s="29">
        <f>190000000+27168044.78</f>
        <v>217168044.78</v>
      </c>
      <c r="N39" s="29">
        <v>0</v>
      </c>
      <c r="O39" s="29">
        <v>0</v>
      </c>
    </row>
    <row r="40" spans="1:18" ht="78.75" x14ac:dyDescent="0.2">
      <c r="A40" s="27" t="s">
        <v>60</v>
      </c>
      <c r="B40" s="28" t="s">
        <v>23</v>
      </c>
      <c r="C40" s="28">
        <v>2</v>
      </c>
      <c r="D40" s="28" t="s">
        <v>41</v>
      </c>
      <c r="E40" s="28" t="s">
        <v>33</v>
      </c>
      <c r="F40" s="28" t="s">
        <v>35</v>
      </c>
      <c r="G40" s="28" t="s">
        <v>27</v>
      </c>
      <c r="H40" s="28" t="s">
        <v>52</v>
      </c>
      <c r="I40" s="28" t="s">
        <v>39</v>
      </c>
      <c r="J40" s="9" t="s">
        <v>96</v>
      </c>
      <c r="K40" s="9" t="s">
        <v>95</v>
      </c>
      <c r="L40" s="9" t="s">
        <v>61</v>
      </c>
      <c r="M40" s="29">
        <f>400000000+99480000</f>
        <v>499480000</v>
      </c>
      <c r="N40" s="29">
        <v>1000000000</v>
      </c>
      <c r="O40" s="29">
        <v>600000000</v>
      </c>
    </row>
    <row r="41" spans="1:18" s="3" customFormat="1" ht="47.25" x14ac:dyDescent="0.2">
      <c r="A41" s="39" t="s">
        <v>103</v>
      </c>
      <c r="B41" s="30" t="s">
        <v>23</v>
      </c>
      <c r="C41" s="30" t="s">
        <v>14</v>
      </c>
      <c r="D41" s="30" t="s">
        <v>41</v>
      </c>
      <c r="E41" s="30" t="s">
        <v>33</v>
      </c>
      <c r="F41" s="30" t="s">
        <v>35</v>
      </c>
      <c r="G41" s="30" t="s">
        <v>27</v>
      </c>
      <c r="H41" s="30" t="s">
        <v>102</v>
      </c>
      <c r="I41" s="30" t="s">
        <v>0</v>
      </c>
      <c r="J41" s="4"/>
      <c r="K41" s="4"/>
      <c r="L41" s="4"/>
      <c r="M41" s="16">
        <f>M42</f>
        <v>0</v>
      </c>
      <c r="N41" s="16">
        <f t="shared" ref="N41:O42" si="11">N42</f>
        <v>0</v>
      </c>
      <c r="O41" s="16">
        <f t="shared" si="11"/>
        <v>933450980</v>
      </c>
      <c r="P41" s="7"/>
      <c r="Q41" s="7"/>
      <c r="R41" s="7"/>
    </row>
    <row r="42" spans="1:18" s="3" customFormat="1" ht="63" x14ac:dyDescent="0.2">
      <c r="A42" s="39" t="s">
        <v>38</v>
      </c>
      <c r="B42" s="30" t="s">
        <v>23</v>
      </c>
      <c r="C42" s="30" t="s">
        <v>14</v>
      </c>
      <c r="D42" s="30" t="s">
        <v>41</v>
      </c>
      <c r="E42" s="30" t="s">
        <v>33</v>
      </c>
      <c r="F42" s="30" t="s">
        <v>35</v>
      </c>
      <c r="G42" s="30" t="s">
        <v>27</v>
      </c>
      <c r="H42" s="30" t="s">
        <v>102</v>
      </c>
      <c r="I42" s="30" t="s">
        <v>39</v>
      </c>
      <c r="J42" s="4"/>
      <c r="K42" s="4"/>
      <c r="L42" s="4"/>
      <c r="M42" s="16">
        <f>M43</f>
        <v>0</v>
      </c>
      <c r="N42" s="16">
        <f t="shared" si="11"/>
        <v>0</v>
      </c>
      <c r="O42" s="16">
        <f t="shared" si="11"/>
        <v>933450980</v>
      </c>
      <c r="P42" s="7"/>
      <c r="Q42" s="7"/>
      <c r="R42" s="7"/>
    </row>
    <row r="43" spans="1:18" ht="78.75" x14ac:dyDescent="0.2">
      <c r="A43" s="27" t="s">
        <v>53</v>
      </c>
      <c r="B43" s="28" t="s">
        <v>23</v>
      </c>
      <c r="C43" s="28" t="s">
        <v>14</v>
      </c>
      <c r="D43" s="28" t="s">
        <v>41</v>
      </c>
      <c r="E43" s="28" t="s">
        <v>33</v>
      </c>
      <c r="F43" s="28" t="s">
        <v>35</v>
      </c>
      <c r="G43" s="28" t="s">
        <v>27</v>
      </c>
      <c r="H43" s="28" t="s">
        <v>102</v>
      </c>
      <c r="I43" s="28" t="s">
        <v>39</v>
      </c>
      <c r="J43" s="9" t="s">
        <v>54</v>
      </c>
      <c r="K43" s="9" t="s">
        <v>55</v>
      </c>
      <c r="L43" s="9" t="s">
        <v>56</v>
      </c>
      <c r="M43" s="29">
        <v>0</v>
      </c>
      <c r="N43" s="29">
        <v>0</v>
      </c>
      <c r="O43" s="29">
        <v>933450980</v>
      </c>
    </row>
    <row r="44" spans="1:18" s="23" customFormat="1" ht="15.75" x14ac:dyDescent="0.2">
      <c r="A44" s="24" t="s">
        <v>127</v>
      </c>
      <c r="B44" s="25" t="s">
        <v>23</v>
      </c>
      <c r="C44" s="25">
        <v>2</v>
      </c>
      <c r="D44" s="25" t="s">
        <v>41</v>
      </c>
      <c r="E44" s="25" t="s">
        <v>33</v>
      </c>
      <c r="F44" s="25" t="s">
        <v>35</v>
      </c>
      <c r="G44" s="25" t="s">
        <v>41</v>
      </c>
      <c r="H44" s="25" t="s">
        <v>0</v>
      </c>
      <c r="I44" s="25" t="s">
        <v>0</v>
      </c>
      <c r="J44" s="4" t="s">
        <v>0</v>
      </c>
      <c r="K44" s="4" t="s">
        <v>0</v>
      </c>
      <c r="L44" s="4" t="s">
        <v>0</v>
      </c>
      <c r="M44" s="26">
        <f>M45</f>
        <v>62832207.460000001</v>
      </c>
      <c r="N44" s="26">
        <f t="shared" ref="N44:O45" si="12">N45</f>
        <v>0</v>
      </c>
      <c r="O44" s="26">
        <f t="shared" si="12"/>
        <v>0</v>
      </c>
      <c r="P44" s="22"/>
      <c r="Q44" s="22"/>
      <c r="R44" s="22"/>
    </row>
    <row r="45" spans="1:18" s="23" customFormat="1" ht="31.5" x14ac:dyDescent="0.2">
      <c r="A45" s="24" t="s">
        <v>51</v>
      </c>
      <c r="B45" s="25" t="s">
        <v>23</v>
      </c>
      <c r="C45" s="25">
        <v>2</v>
      </c>
      <c r="D45" s="25" t="s">
        <v>41</v>
      </c>
      <c r="E45" s="25" t="s">
        <v>33</v>
      </c>
      <c r="F45" s="25" t="s">
        <v>35</v>
      </c>
      <c r="G45" s="25" t="s">
        <v>41</v>
      </c>
      <c r="H45" s="25" t="s">
        <v>52</v>
      </c>
      <c r="I45" s="25" t="s">
        <v>0</v>
      </c>
      <c r="J45" s="4" t="s">
        <v>0</v>
      </c>
      <c r="K45" s="4" t="s">
        <v>0</v>
      </c>
      <c r="L45" s="4" t="s">
        <v>0</v>
      </c>
      <c r="M45" s="26">
        <f>M46</f>
        <v>62832207.460000001</v>
      </c>
      <c r="N45" s="26">
        <f t="shared" si="12"/>
        <v>0</v>
      </c>
      <c r="O45" s="26">
        <f t="shared" si="12"/>
        <v>0</v>
      </c>
      <c r="P45" s="22"/>
      <c r="Q45" s="22"/>
      <c r="R45" s="22"/>
    </row>
    <row r="46" spans="1:18" s="23" customFormat="1" ht="63" x14ac:dyDescent="0.2">
      <c r="A46" s="24" t="s">
        <v>38</v>
      </c>
      <c r="B46" s="25" t="s">
        <v>23</v>
      </c>
      <c r="C46" s="25">
        <v>2</v>
      </c>
      <c r="D46" s="25" t="s">
        <v>41</v>
      </c>
      <c r="E46" s="25" t="s">
        <v>33</v>
      </c>
      <c r="F46" s="25" t="s">
        <v>35</v>
      </c>
      <c r="G46" s="25" t="s">
        <v>41</v>
      </c>
      <c r="H46" s="25" t="s">
        <v>52</v>
      </c>
      <c r="I46" s="25" t="s">
        <v>39</v>
      </c>
      <c r="J46" s="4" t="s">
        <v>0</v>
      </c>
      <c r="K46" s="4" t="s">
        <v>0</v>
      </c>
      <c r="L46" s="4" t="s">
        <v>0</v>
      </c>
      <c r="M46" s="26">
        <f>M47+M48</f>
        <v>62832207.460000001</v>
      </c>
      <c r="N46" s="26">
        <f t="shared" ref="N46:O46" si="13">N47+N48</f>
        <v>0</v>
      </c>
      <c r="O46" s="26">
        <f t="shared" si="13"/>
        <v>0</v>
      </c>
      <c r="P46" s="22"/>
      <c r="Q46" s="22"/>
      <c r="R46" s="22"/>
    </row>
    <row r="47" spans="1:18" s="21" customFormat="1" ht="47.25" x14ac:dyDescent="0.2">
      <c r="A47" s="27" t="s">
        <v>126</v>
      </c>
      <c r="B47" s="28" t="s">
        <v>23</v>
      </c>
      <c r="C47" s="28">
        <v>2</v>
      </c>
      <c r="D47" s="28" t="s">
        <v>41</v>
      </c>
      <c r="E47" s="28" t="s">
        <v>33</v>
      </c>
      <c r="F47" s="28" t="s">
        <v>35</v>
      </c>
      <c r="G47" s="28" t="s">
        <v>41</v>
      </c>
      <c r="H47" s="28" t="s">
        <v>52</v>
      </c>
      <c r="I47" s="28" t="s">
        <v>39</v>
      </c>
      <c r="J47" s="9" t="s">
        <v>54</v>
      </c>
      <c r="K47" s="9" t="s">
        <v>58</v>
      </c>
      <c r="L47" s="9" t="s">
        <v>59</v>
      </c>
      <c r="M47" s="29">
        <f>8954020.57+23033595.52+344591.37</f>
        <v>32332207.460000001</v>
      </c>
      <c r="N47" s="29">
        <v>0</v>
      </c>
      <c r="O47" s="29">
        <v>0</v>
      </c>
      <c r="P47" s="20"/>
      <c r="Q47" s="20"/>
      <c r="R47" s="20"/>
    </row>
    <row r="48" spans="1:18" s="21" customFormat="1" ht="47.25" x14ac:dyDescent="0.2">
      <c r="A48" s="27" t="s">
        <v>134</v>
      </c>
      <c r="B48" s="28" t="s">
        <v>23</v>
      </c>
      <c r="C48" s="28">
        <v>2</v>
      </c>
      <c r="D48" s="28" t="s">
        <v>41</v>
      </c>
      <c r="E48" s="28" t="s">
        <v>33</v>
      </c>
      <c r="F48" s="28" t="s">
        <v>35</v>
      </c>
      <c r="G48" s="28" t="s">
        <v>41</v>
      </c>
      <c r="H48" s="28" t="s">
        <v>52</v>
      </c>
      <c r="I48" s="28" t="s">
        <v>39</v>
      </c>
      <c r="J48" s="9" t="s">
        <v>54</v>
      </c>
      <c r="K48" s="9">
        <v>50</v>
      </c>
      <c r="L48" s="9" t="s">
        <v>59</v>
      </c>
      <c r="M48" s="29">
        <v>30500000</v>
      </c>
      <c r="N48" s="29">
        <v>0</v>
      </c>
      <c r="O48" s="29">
        <v>0</v>
      </c>
      <c r="P48" s="20"/>
      <c r="Q48" s="20"/>
      <c r="R48" s="20"/>
    </row>
    <row r="49" spans="1:18" ht="31.5" x14ac:dyDescent="0.2">
      <c r="A49" s="24" t="s">
        <v>62</v>
      </c>
      <c r="B49" s="25" t="s">
        <v>24</v>
      </c>
      <c r="C49" s="25" t="s">
        <v>0</v>
      </c>
      <c r="D49" s="25" t="s">
        <v>0</v>
      </c>
      <c r="E49" s="25" t="s">
        <v>0</v>
      </c>
      <c r="F49" s="25" t="s">
        <v>0</v>
      </c>
      <c r="G49" s="25" t="s">
        <v>0</v>
      </c>
      <c r="H49" s="31" t="s">
        <v>0</v>
      </c>
      <c r="I49" s="31" t="s">
        <v>0</v>
      </c>
      <c r="J49" s="31" t="s">
        <v>0</v>
      </c>
      <c r="K49" s="31" t="s">
        <v>0</v>
      </c>
      <c r="L49" s="31" t="s">
        <v>0</v>
      </c>
      <c r="M49" s="26">
        <f t="shared" ref="M49:O56" si="14">M50</f>
        <v>72414690</v>
      </c>
      <c r="N49" s="26">
        <f t="shared" ref="N49:O56" si="15">N50</f>
        <v>0</v>
      </c>
      <c r="O49" s="26">
        <f t="shared" si="15"/>
        <v>0</v>
      </c>
    </row>
    <row r="50" spans="1:18" ht="31.5" x14ac:dyDescent="0.2">
      <c r="A50" s="24" t="s">
        <v>63</v>
      </c>
      <c r="B50" s="25" t="s">
        <v>24</v>
      </c>
      <c r="C50" s="25" t="s">
        <v>14</v>
      </c>
      <c r="D50" s="25" t="s">
        <v>27</v>
      </c>
      <c r="E50" s="25" t="s">
        <v>0</v>
      </c>
      <c r="F50" s="25" t="s">
        <v>0</v>
      </c>
      <c r="G50" s="25" t="s">
        <v>0</v>
      </c>
      <c r="H50" s="31" t="s">
        <v>0</v>
      </c>
      <c r="I50" s="31" t="s">
        <v>0</v>
      </c>
      <c r="J50" s="31" t="s">
        <v>0</v>
      </c>
      <c r="K50" s="31" t="s">
        <v>0</v>
      </c>
      <c r="L50" s="31" t="s">
        <v>0</v>
      </c>
      <c r="M50" s="26">
        <f>M51+M58</f>
        <v>72414690</v>
      </c>
      <c r="N50" s="26">
        <f t="shared" ref="N50:O50" si="16">N51+N58</f>
        <v>0</v>
      </c>
      <c r="O50" s="26">
        <f t="shared" si="16"/>
        <v>0</v>
      </c>
    </row>
    <row r="51" spans="1:18" ht="31.5" x14ac:dyDescent="0.2">
      <c r="A51" s="39" t="s">
        <v>99</v>
      </c>
      <c r="B51" s="25" t="s">
        <v>24</v>
      </c>
      <c r="C51" s="25" t="s">
        <v>14</v>
      </c>
      <c r="D51" s="25" t="s">
        <v>27</v>
      </c>
      <c r="E51" s="25" t="s">
        <v>64</v>
      </c>
      <c r="F51" s="25" t="s">
        <v>0</v>
      </c>
      <c r="G51" s="25" t="s">
        <v>0</v>
      </c>
      <c r="H51" s="31" t="s">
        <v>0</v>
      </c>
      <c r="I51" s="31" t="s">
        <v>0</v>
      </c>
      <c r="J51" s="31" t="s">
        <v>0</v>
      </c>
      <c r="K51" s="31" t="s">
        <v>0</v>
      </c>
      <c r="L51" s="31" t="s">
        <v>0</v>
      </c>
      <c r="M51" s="26">
        <f t="shared" si="14"/>
        <v>70414690</v>
      </c>
      <c r="N51" s="26">
        <f t="shared" si="14"/>
        <v>0</v>
      </c>
      <c r="O51" s="26">
        <f t="shared" si="14"/>
        <v>0</v>
      </c>
    </row>
    <row r="52" spans="1:18" ht="78.75" x14ac:dyDescent="0.2">
      <c r="A52" s="24" t="s">
        <v>92</v>
      </c>
      <c r="B52" s="25" t="s">
        <v>24</v>
      </c>
      <c r="C52" s="25" t="s">
        <v>14</v>
      </c>
      <c r="D52" s="25" t="s">
        <v>27</v>
      </c>
      <c r="E52" s="25" t="s">
        <v>64</v>
      </c>
      <c r="F52" s="25"/>
      <c r="G52" s="25"/>
      <c r="H52" s="31"/>
      <c r="I52" s="31"/>
      <c r="J52" s="31"/>
      <c r="K52" s="31"/>
      <c r="L52" s="31"/>
      <c r="M52" s="26">
        <f t="shared" si="14"/>
        <v>70414690</v>
      </c>
      <c r="N52" s="26">
        <f t="shared" si="15"/>
        <v>0</v>
      </c>
      <c r="O52" s="26">
        <f t="shared" si="15"/>
        <v>0</v>
      </c>
    </row>
    <row r="53" spans="1:18" ht="15.75" x14ac:dyDescent="0.2">
      <c r="A53" s="33" t="s">
        <v>65</v>
      </c>
      <c r="B53" s="25" t="s">
        <v>24</v>
      </c>
      <c r="C53" s="25" t="s">
        <v>14</v>
      </c>
      <c r="D53" s="25" t="s">
        <v>27</v>
      </c>
      <c r="E53" s="25" t="s">
        <v>64</v>
      </c>
      <c r="F53" s="25" t="s">
        <v>66</v>
      </c>
      <c r="G53" s="25" t="s">
        <v>0</v>
      </c>
      <c r="H53" s="25" t="s">
        <v>0</v>
      </c>
      <c r="I53" s="25" t="s">
        <v>0</v>
      </c>
      <c r="J53" s="25" t="s">
        <v>0</v>
      </c>
      <c r="K53" s="25" t="s">
        <v>0</v>
      </c>
      <c r="L53" s="25" t="s">
        <v>0</v>
      </c>
      <c r="M53" s="26">
        <f t="shared" si="14"/>
        <v>70414690</v>
      </c>
      <c r="N53" s="26">
        <f t="shared" si="15"/>
        <v>0</v>
      </c>
      <c r="O53" s="26">
        <f t="shared" si="15"/>
        <v>0</v>
      </c>
    </row>
    <row r="54" spans="1:18" ht="15.75" x14ac:dyDescent="0.2">
      <c r="A54" s="33" t="s">
        <v>67</v>
      </c>
      <c r="B54" s="25" t="s">
        <v>24</v>
      </c>
      <c r="C54" s="25" t="s">
        <v>14</v>
      </c>
      <c r="D54" s="25" t="s">
        <v>27</v>
      </c>
      <c r="E54" s="25" t="s">
        <v>64</v>
      </c>
      <c r="F54" s="25" t="s">
        <v>66</v>
      </c>
      <c r="G54" s="25" t="s">
        <v>27</v>
      </c>
      <c r="H54" s="25" t="s">
        <v>0</v>
      </c>
      <c r="I54" s="25" t="s">
        <v>0</v>
      </c>
      <c r="J54" s="25" t="s">
        <v>0</v>
      </c>
      <c r="K54" s="25" t="s">
        <v>0</v>
      </c>
      <c r="L54" s="25" t="s">
        <v>0</v>
      </c>
      <c r="M54" s="26">
        <f t="shared" si="14"/>
        <v>70414690</v>
      </c>
      <c r="N54" s="26">
        <f t="shared" si="15"/>
        <v>0</v>
      </c>
      <c r="O54" s="26">
        <f t="shared" si="15"/>
        <v>0</v>
      </c>
    </row>
    <row r="55" spans="1:18" ht="31.5" x14ac:dyDescent="0.2">
      <c r="A55" s="24" t="s">
        <v>68</v>
      </c>
      <c r="B55" s="25" t="s">
        <v>24</v>
      </c>
      <c r="C55" s="25" t="s">
        <v>14</v>
      </c>
      <c r="D55" s="25" t="s">
        <v>27</v>
      </c>
      <c r="E55" s="25" t="s">
        <v>64</v>
      </c>
      <c r="F55" s="25" t="s">
        <v>66</v>
      </c>
      <c r="G55" s="25" t="s">
        <v>27</v>
      </c>
      <c r="H55" s="25" t="s">
        <v>69</v>
      </c>
      <c r="I55" s="31" t="s">
        <v>0</v>
      </c>
      <c r="J55" s="31" t="s">
        <v>0</v>
      </c>
      <c r="K55" s="31" t="s">
        <v>0</v>
      </c>
      <c r="L55" s="31" t="s">
        <v>0</v>
      </c>
      <c r="M55" s="26">
        <f t="shared" si="14"/>
        <v>70414690</v>
      </c>
      <c r="N55" s="26">
        <f t="shared" si="15"/>
        <v>0</v>
      </c>
      <c r="O55" s="26">
        <f t="shared" si="15"/>
        <v>0</v>
      </c>
    </row>
    <row r="56" spans="1:18" ht="94.5" x14ac:dyDescent="0.2">
      <c r="A56" s="47" t="s">
        <v>70</v>
      </c>
      <c r="B56" s="48" t="s">
        <v>24</v>
      </c>
      <c r="C56" s="48" t="s">
        <v>14</v>
      </c>
      <c r="D56" s="48" t="s">
        <v>27</v>
      </c>
      <c r="E56" s="48" t="s">
        <v>64</v>
      </c>
      <c r="F56" s="48" t="s">
        <v>66</v>
      </c>
      <c r="G56" s="48" t="s">
        <v>27</v>
      </c>
      <c r="H56" s="48" t="s">
        <v>69</v>
      </c>
      <c r="I56" s="48" t="s">
        <v>71</v>
      </c>
      <c r="J56" s="48" t="s">
        <v>0</v>
      </c>
      <c r="K56" s="48" t="s">
        <v>0</v>
      </c>
      <c r="L56" s="48" t="s">
        <v>0</v>
      </c>
      <c r="M56" s="49">
        <f t="shared" si="14"/>
        <v>70414690</v>
      </c>
      <c r="N56" s="49">
        <f t="shared" si="15"/>
        <v>0</v>
      </c>
      <c r="O56" s="49">
        <f t="shared" si="15"/>
        <v>0</v>
      </c>
    </row>
    <row r="57" spans="1:18" ht="47.25" x14ac:dyDescent="0.2">
      <c r="A57" s="18" t="s">
        <v>72</v>
      </c>
      <c r="B57" s="19" t="s">
        <v>24</v>
      </c>
      <c r="C57" s="19" t="s">
        <v>14</v>
      </c>
      <c r="D57" s="19" t="s">
        <v>27</v>
      </c>
      <c r="E57" s="19" t="s">
        <v>64</v>
      </c>
      <c r="F57" s="19" t="s">
        <v>66</v>
      </c>
      <c r="G57" s="19" t="s">
        <v>27</v>
      </c>
      <c r="H57" s="19" t="s">
        <v>69</v>
      </c>
      <c r="I57" s="19" t="s">
        <v>71</v>
      </c>
      <c r="J57" s="10" t="s">
        <v>93</v>
      </c>
      <c r="K57" s="10" t="s">
        <v>94</v>
      </c>
      <c r="L57" s="10">
        <v>2025</v>
      </c>
      <c r="M57" s="35">
        <v>70414690</v>
      </c>
      <c r="N57" s="35">
        <v>0</v>
      </c>
      <c r="O57" s="35">
        <v>0</v>
      </c>
    </row>
    <row r="58" spans="1:18" s="23" customFormat="1" ht="31.5" x14ac:dyDescent="0.2">
      <c r="A58" s="34" t="s">
        <v>89</v>
      </c>
      <c r="B58" s="42" t="s">
        <v>24</v>
      </c>
      <c r="C58" s="42" t="s">
        <v>14</v>
      </c>
      <c r="D58" s="42" t="s">
        <v>27</v>
      </c>
      <c r="E58" s="42" t="s">
        <v>33</v>
      </c>
      <c r="F58" s="42"/>
      <c r="G58" s="42"/>
      <c r="H58" s="42"/>
      <c r="I58" s="42"/>
      <c r="J58" s="11"/>
      <c r="K58" s="11"/>
      <c r="L58" s="11"/>
      <c r="M58" s="43">
        <f t="shared" ref="M58:M63" si="17">M59</f>
        <v>2000000</v>
      </c>
      <c r="N58" s="43">
        <f t="shared" ref="N58:O63" si="18">N59</f>
        <v>0</v>
      </c>
      <c r="O58" s="43">
        <f t="shared" si="18"/>
        <v>0</v>
      </c>
      <c r="P58" s="22"/>
      <c r="Q58" s="22"/>
      <c r="R58" s="22"/>
    </row>
    <row r="59" spans="1:18" s="23" customFormat="1" ht="78.75" x14ac:dyDescent="0.2">
      <c r="A59" s="34" t="s">
        <v>91</v>
      </c>
      <c r="B59" s="42" t="s">
        <v>24</v>
      </c>
      <c r="C59" s="42" t="s">
        <v>14</v>
      </c>
      <c r="D59" s="42" t="s">
        <v>27</v>
      </c>
      <c r="E59" s="42" t="s">
        <v>33</v>
      </c>
      <c r="F59" s="42"/>
      <c r="G59" s="42"/>
      <c r="H59" s="42"/>
      <c r="I59" s="42"/>
      <c r="J59" s="11"/>
      <c r="K59" s="11"/>
      <c r="L59" s="11"/>
      <c r="M59" s="43">
        <f t="shared" si="17"/>
        <v>2000000</v>
      </c>
      <c r="N59" s="43">
        <f t="shared" si="18"/>
        <v>0</v>
      </c>
      <c r="O59" s="43">
        <f t="shared" si="18"/>
        <v>0</v>
      </c>
      <c r="P59" s="22"/>
      <c r="Q59" s="22"/>
      <c r="R59" s="22"/>
    </row>
    <row r="60" spans="1:18" s="23" customFormat="1" ht="15.75" x14ac:dyDescent="0.2">
      <c r="A60" s="34" t="s">
        <v>65</v>
      </c>
      <c r="B60" s="42" t="s">
        <v>24</v>
      </c>
      <c r="C60" s="42" t="s">
        <v>14</v>
      </c>
      <c r="D60" s="42" t="s">
        <v>27</v>
      </c>
      <c r="E60" s="42" t="s">
        <v>33</v>
      </c>
      <c r="F60" s="42" t="s">
        <v>66</v>
      </c>
      <c r="G60" s="42" t="s">
        <v>0</v>
      </c>
      <c r="H60" s="42" t="s">
        <v>0</v>
      </c>
      <c r="I60" s="42"/>
      <c r="J60" s="11"/>
      <c r="K60" s="11"/>
      <c r="L60" s="11"/>
      <c r="M60" s="43">
        <f t="shared" si="17"/>
        <v>2000000</v>
      </c>
      <c r="N60" s="43">
        <f t="shared" si="18"/>
        <v>0</v>
      </c>
      <c r="O60" s="43">
        <f t="shared" si="18"/>
        <v>0</v>
      </c>
      <c r="P60" s="22"/>
      <c r="Q60" s="22"/>
      <c r="R60" s="22"/>
    </row>
    <row r="61" spans="1:18" s="23" customFormat="1" ht="15.75" x14ac:dyDescent="0.2">
      <c r="A61" s="34" t="s">
        <v>67</v>
      </c>
      <c r="B61" s="42" t="s">
        <v>24</v>
      </c>
      <c r="C61" s="42" t="s">
        <v>14</v>
      </c>
      <c r="D61" s="42" t="s">
        <v>27</v>
      </c>
      <c r="E61" s="42" t="s">
        <v>33</v>
      </c>
      <c r="F61" s="42" t="s">
        <v>66</v>
      </c>
      <c r="G61" s="42" t="s">
        <v>27</v>
      </c>
      <c r="H61" s="42" t="s">
        <v>0</v>
      </c>
      <c r="I61" s="42"/>
      <c r="J61" s="11"/>
      <c r="K61" s="11"/>
      <c r="L61" s="11"/>
      <c r="M61" s="43">
        <f t="shared" si="17"/>
        <v>2000000</v>
      </c>
      <c r="N61" s="43">
        <f t="shared" si="18"/>
        <v>0</v>
      </c>
      <c r="O61" s="43">
        <f t="shared" si="18"/>
        <v>0</v>
      </c>
      <c r="P61" s="22"/>
      <c r="Q61" s="22"/>
      <c r="R61" s="22"/>
    </row>
    <row r="62" spans="1:18" s="23" customFormat="1" ht="31.5" x14ac:dyDescent="0.2">
      <c r="A62" s="34" t="s">
        <v>68</v>
      </c>
      <c r="B62" s="42" t="s">
        <v>24</v>
      </c>
      <c r="C62" s="42" t="s">
        <v>14</v>
      </c>
      <c r="D62" s="42" t="s">
        <v>27</v>
      </c>
      <c r="E62" s="42" t="s">
        <v>33</v>
      </c>
      <c r="F62" s="42" t="s">
        <v>66</v>
      </c>
      <c r="G62" s="42" t="s">
        <v>27</v>
      </c>
      <c r="H62" s="42" t="s">
        <v>69</v>
      </c>
      <c r="I62" s="42"/>
      <c r="J62" s="11"/>
      <c r="K62" s="11"/>
      <c r="L62" s="11"/>
      <c r="M62" s="43">
        <f t="shared" si="17"/>
        <v>2000000</v>
      </c>
      <c r="N62" s="43">
        <f t="shared" si="18"/>
        <v>0</v>
      </c>
      <c r="O62" s="43">
        <f t="shared" si="18"/>
        <v>0</v>
      </c>
      <c r="P62" s="22"/>
      <c r="Q62" s="22"/>
      <c r="R62" s="22"/>
    </row>
    <row r="63" spans="1:18" s="23" customFormat="1" ht="63" x14ac:dyDescent="0.2">
      <c r="A63" s="34" t="s">
        <v>38</v>
      </c>
      <c r="B63" s="42" t="s">
        <v>24</v>
      </c>
      <c r="C63" s="42" t="s">
        <v>14</v>
      </c>
      <c r="D63" s="42" t="s">
        <v>27</v>
      </c>
      <c r="E63" s="42" t="s">
        <v>33</v>
      </c>
      <c r="F63" s="42" t="s">
        <v>66</v>
      </c>
      <c r="G63" s="42" t="s">
        <v>27</v>
      </c>
      <c r="H63" s="42" t="s">
        <v>69</v>
      </c>
      <c r="I63" s="42" t="s">
        <v>39</v>
      </c>
      <c r="J63" s="11"/>
      <c r="K63" s="11"/>
      <c r="L63" s="11"/>
      <c r="M63" s="43">
        <f t="shared" si="17"/>
        <v>2000000</v>
      </c>
      <c r="N63" s="43">
        <f t="shared" si="18"/>
        <v>0</v>
      </c>
      <c r="O63" s="43">
        <f t="shared" si="18"/>
        <v>0</v>
      </c>
      <c r="P63" s="22"/>
      <c r="Q63" s="22"/>
      <c r="R63" s="22"/>
    </row>
    <row r="64" spans="1:18" s="46" customFormat="1" ht="31.5" x14ac:dyDescent="0.2">
      <c r="A64" s="18" t="s">
        <v>135</v>
      </c>
      <c r="B64" s="19" t="s">
        <v>24</v>
      </c>
      <c r="C64" s="19" t="s">
        <v>14</v>
      </c>
      <c r="D64" s="19" t="s">
        <v>27</v>
      </c>
      <c r="E64" s="19" t="s">
        <v>33</v>
      </c>
      <c r="F64" s="19" t="s">
        <v>66</v>
      </c>
      <c r="G64" s="19" t="s">
        <v>27</v>
      </c>
      <c r="H64" s="19" t="s">
        <v>69</v>
      </c>
      <c r="I64" s="19" t="s">
        <v>39</v>
      </c>
      <c r="J64" s="40" t="s">
        <v>106</v>
      </c>
      <c r="K64" s="40" t="s">
        <v>149</v>
      </c>
      <c r="L64" s="40" t="s">
        <v>56</v>
      </c>
      <c r="M64" s="35">
        <v>2000000</v>
      </c>
      <c r="N64" s="35">
        <v>0</v>
      </c>
      <c r="O64" s="35">
        <v>0</v>
      </c>
      <c r="P64" s="45"/>
      <c r="Q64" s="45"/>
      <c r="R64" s="45"/>
    </row>
    <row r="65" spans="1:18" s="3" customFormat="1" ht="31.5" x14ac:dyDescent="0.2">
      <c r="A65" s="12" t="s">
        <v>76</v>
      </c>
      <c r="B65" s="13" t="s">
        <v>25</v>
      </c>
      <c r="C65" s="13" t="s">
        <v>0</v>
      </c>
      <c r="D65" s="13" t="s">
        <v>0</v>
      </c>
      <c r="E65" s="13" t="s">
        <v>0</v>
      </c>
      <c r="F65" s="13" t="s">
        <v>0</v>
      </c>
      <c r="G65" s="13" t="s">
        <v>0</v>
      </c>
      <c r="H65" s="13" t="s">
        <v>0</v>
      </c>
      <c r="I65" s="13" t="s">
        <v>0</v>
      </c>
      <c r="J65" s="11"/>
      <c r="K65" s="11"/>
      <c r="L65" s="11"/>
      <c r="M65" s="15">
        <f t="shared" ref="M65:M78" si="19">M66</f>
        <v>229723762.72</v>
      </c>
      <c r="N65" s="15">
        <f t="shared" ref="N65:O78" si="20">N66</f>
        <v>0</v>
      </c>
      <c r="O65" s="15">
        <f t="shared" si="20"/>
        <v>0</v>
      </c>
      <c r="P65" s="7"/>
      <c r="Q65" s="7"/>
      <c r="R65" s="7"/>
    </row>
    <row r="66" spans="1:18" s="3" customFormat="1" ht="31.5" x14ac:dyDescent="0.2">
      <c r="A66" s="12" t="s">
        <v>77</v>
      </c>
      <c r="B66" s="13" t="s">
        <v>25</v>
      </c>
      <c r="C66" s="13" t="s">
        <v>14</v>
      </c>
      <c r="D66" s="13" t="s">
        <v>41</v>
      </c>
      <c r="E66" s="13" t="s">
        <v>0</v>
      </c>
      <c r="F66" s="13" t="s">
        <v>0</v>
      </c>
      <c r="G66" s="13" t="s">
        <v>0</v>
      </c>
      <c r="H66" s="13" t="s">
        <v>0</v>
      </c>
      <c r="I66" s="13" t="s">
        <v>0</v>
      </c>
      <c r="J66" s="11"/>
      <c r="K66" s="11"/>
      <c r="L66" s="11"/>
      <c r="M66" s="15">
        <f>M67+M74</f>
        <v>229723762.72</v>
      </c>
      <c r="N66" s="15">
        <f t="shared" ref="N66:O66" si="21">N67+N74</f>
        <v>0</v>
      </c>
      <c r="O66" s="15">
        <f t="shared" si="21"/>
        <v>0</v>
      </c>
      <c r="P66" s="7"/>
      <c r="Q66" s="7"/>
      <c r="R66" s="7"/>
    </row>
    <row r="67" spans="1:18" s="3" customFormat="1" ht="31.5" x14ac:dyDescent="0.2">
      <c r="A67" s="12" t="s">
        <v>121</v>
      </c>
      <c r="B67" s="13" t="s">
        <v>25</v>
      </c>
      <c r="C67" s="13" t="s">
        <v>14</v>
      </c>
      <c r="D67" s="13" t="s">
        <v>41</v>
      </c>
      <c r="E67" s="13" t="s">
        <v>117</v>
      </c>
      <c r="F67" s="13" t="s">
        <v>0</v>
      </c>
      <c r="G67" s="13" t="s">
        <v>0</v>
      </c>
      <c r="H67" s="13" t="s">
        <v>0</v>
      </c>
      <c r="I67" s="13" t="s">
        <v>0</v>
      </c>
      <c r="J67" s="11"/>
      <c r="K67" s="11"/>
      <c r="L67" s="11"/>
      <c r="M67" s="15">
        <f t="shared" ref="M67:M72" si="22">M68</f>
        <v>100000000</v>
      </c>
      <c r="N67" s="15">
        <f t="shared" ref="N67:O72" si="23">N68</f>
        <v>0</v>
      </c>
      <c r="O67" s="15">
        <f t="shared" si="23"/>
        <v>0</v>
      </c>
      <c r="P67" s="7"/>
      <c r="Q67" s="7"/>
      <c r="R67" s="7"/>
    </row>
    <row r="68" spans="1:18" s="3" customFormat="1" ht="63" x14ac:dyDescent="0.2">
      <c r="A68" s="34" t="s">
        <v>124</v>
      </c>
      <c r="B68" s="13" t="s">
        <v>25</v>
      </c>
      <c r="C68" s="13" t="s">
        <v>14</v>
      </c>
      <c r="D68" s="13" t="s">
        <v>41</v>
      </c>
      <c r="E68" s="13" t="s">
        <v>117</v>
      </c>
      <c r="F68" s="13"/>
      <c r="G68" s="13"/>
      <c r="H68" s="13"/>
      <c r="I68" s="13"/>
      <c r="J68" s="11"/>
      <c r="K68" s="11"/>
      <c r="L68" s="11"/>
      <c r="M68" s="15">
        <f t="shared" si="22"/>
        <v>100000000</v>
      </c>
      <c r="N68" s="15">
        <f t="shared" si="23"/>
        <v>0</v>
      </c>
      <c r="O68" s="15">
        <f t="shared" si="23"/>
        <v>0</v>
      </c>
      <c r="P68" s="7"/>
      <c r="Q68" s="7"/>
      <c r="R68" s="7"/>
    </row>
    <row r="69" spans="1:18" s="3" customFormat="1" ht="15.75" x14ac:dyDescent="0.2">
      <c r="A69" s="12" t="s">
        <v>78</v>
      </c>
      <c r="B69" s="13" t="s">
        <v>25</v>
      </c>
      <c r="C69" s="13" t="s">
        <v>14</v>
      </c>
      <c r="D69" s="13" t="s">
        <v>41</v>
      </c>
      <c r="E69" s="13" t="s">
        <v>117</v>
      </c>
      <c r="F69" s="13" t="s">
        <v>31</v>
      </c>
      <c r="G69" s="13" t="s">
        <v>0</v>
      </c>
      <c r="H69" s="13" t="s">
        <v>0</v>
      </c>
      <c r="I69" s="13" t="s">
        <v>0</v>
      </c>
      <c r="J69" s="11"/>
      <c r="K69" s="11"/>
      <c r="L69" s="11"/>
      <c r="M69" s="15">
        <f t="shared" si="22"/>
        <v>100000000</v>
      </c>
      <c r="N69" s="15">
        <f t="shared" si="23"/>
        <v>0</v>
      </c>
      <c r="O69" s="15">
        <f t="shared" si="23"/>
        <v>0</v>
      </c>
      <c r="P69" s="7"/>
      <c r="Q69" s="7"/>
      <c r="R69" s="7"/>
    </row>
    <row r="70" spans="1:18" s="3" customFormat="1" ht="31.5" x14ac:dyDescent="0.2">
      <c r="A70" s="12" t="s">
        <v>118</v>
      </c>
      <c r="B70" s="13" t="s">
        <v>25</v>
      </c>
      <c r="C70" s="13" t="s">
        <v>14</v>
      </c>
      <c r="D70" s="13" t="s">
        <v>41</v>
      </c>
      <c r="E70" s="13" t="s">
        <v>117</v>
      </c>
      <c r="F70" s="13" t="s">
        <v>31</v>
      </c>
      <c r="G70" s="13" t="s">
        <v>35</v>
      </c>
      <c r="H70" s="13" t="s">
        <v>0</v>
      </c>
      <c r="I70" s="13" t="s">
        <v>0</v>
      </c>
      <c r="J70" s="11"/>
      <c r="K70" s="11"/>
      <c r="L70" s="11"/>
      <c r="M70" s="15">
        <f t="shared" si="22"/>
        <v>100000000</v>
      </c>
      <c r="N70" s="15">
        <f t="shared" si="23"/>
        <v>0</v>
      </c>
      <c r="O70" s="15">
        <f t="shared" si="23"/>
        <v>0</v>
      </c>
      <c r="P70" s="7"/>
      <c r="Q70" s="7"/>
      <c r="R70" s="7"/>
    </row>
    <row r="71" spans="1:18" s="3" customFormat="1" ht="31.5" x14ac:dyDescent="0.2">
      <c r="A71" s="12" t="s">
        <v>45</v>
      </c>
      <c r="B71" s="13" t="s">
        <v>25</v>
      </c>
      <c r="C71" s="13" t="s">
        <v>14</v>
      </c>
      <c r="D71" s="13" t="s">
        <v>41</v>
      </c>
      <c r="E71" s="13" t="s">
        <v>117</v>
      </c>
      <c r="F71" s="13" t="s">
        <v>31</v>
      </c>
      <c r="G71" s="13" t="s">
        <v>35</v>
      </c>
      <c r="H71" s="13" t="s">
        <v>46</v>
      </c>
      <c r="I71" s="13" t="s">
        <v>0</v>
      </c>
      <c r="J71" s="11"/>
      <c r="K71" s="11"/>
      <c r="L71" s="11"/>
      <c r="M71" s="15">
        <f t="shared" si="22"/>
        <v>100000000</v>
      </c>
      <c r="N71" s="15">
        <f t="shared" si="23"/>
        <v>0</v>
      </c>
      <c r="O71" s="15">
        <f t="shared" si="23"/>
        <v>0</v>
      </c>
      <c r="P71" s="7"/>
      <c r="Q71" s="7"/>
      <c r="R71" s="7"/>
    </row>
    <row r="72" spans="1:18" s="3" customFormat="1" ht="94.5" x14ac:dyDescent="0.2">
      <c r="A72" s="12" t="s">
        <v>119</v>
      </c>
      <c r="B72" s="13" t="s">
        <v>25</v>
      </c>
      <c r="C72" s="13" t="s">
        <v>14</v>
      </c>
      <c r="D72" s="13" t="s">
        <v>41</v>
      </c>
      <c r="E72" s="13" t="s">
        <v>117</v>
      </c>
      <c r="F72" s="13" t="s">
        <v>31</v>
      </c>
      <c r="G72" s="13" t="s">
        <v>35</v>
      </c>
      <c r="H72" s="13" t="s">
        <v>46</v>
      </c>
      <c r="I72" s="13" t="s">
        <v>120</v>
      </c>
      <c r="J72" s="11"/>
      <c r="K72" s="11"/>
      <c r="L72" s="11"/>
      <c r="M72" s="15">
        <f t="shared" si="22"/>
        <v>100000000</v>
      </c>
      <c r="N72" s="15">
        <f t="shared" si="23"/>
        <v>0</v>
      </c>
      <c r="O72" s="15">
        <f t="shared" si="23"/>
        <v>0</v>
      </c>
      <c r="P72" s="7"/>
      <c r="Q72" s="7"/>
      <c r="R72" s="7"/>
    </row>
    <row r="73" spans="1:18" s="5" customFormat="1" ht="71.25" customHeight="1" x14ac:dyDescent="0.2">
      <c r="A73" s="18" t="s">
        <v>125</v>
      </c>
      <c r="B73" s="14" t="s">
        <v>25</v>
      </c>
      <c r="C73" s="14" t="s">
        <v>14</v>
      </c>
      <c r="D73" s="14" t="s">
        <v>41</v>
      </c>
      <c r="E73" s="14" t="s">
        <v>117</v>
      </c>
      <c r="F73" s="14" t="s">
        <v>31</v>
      </c>
      <c r="G73" s="14" t="s">
        <v>35</v>
      </c>
      <c r="H73" s="14" t="s">
        <v>46</v>
      </c>
      <c r="I73" s="14" t="s">
        <v>120</v>
      </c>
      <c r="J73" s="40" t="s">
        <v>101</v>
      </c>
      <c r="K73" s="40" t="s">
        <v>15</v>
      </c>
      <c r="L73" s="40" t="s">
        <v>59</v>
      </c>
      <c r="M73" s="41">
        <v>100000000</v>
      </c>
      <c r="N73" s="41">
        <v>0</v>
      </c>
      <c r="O73" s="41">
        <v>0</v>
      </c>
      <c r="P73" s="8"/>
      <c r="Q73" s="8"/>
      <c r="R73" s="8"/>
    </row>
    <row r="74" spans="1:18" s="3" customFormat="1" ht="31.5" x14ac:dyDescent="0.2">
      <c r="A74" s="12" t="s">
        <v>89</v>
      </c>
      <c r="B74" s="13" t="s">
        <v>25</v>
      </c>
      <c r="C74" s="13" t="s">
        <v>14</v>
      </c>
      <c r="D74" s="13" t="s">
        <v>41</v>
      </c>
      <c r="E74" s="13" t="s">
        <v>33</v>
      </c>
      <c r="F74" s="13" t="s">
        <v>0</v>
      </c>
      <c r="G74" s="13" t="s">
        <v>0</v>
      </c>
      <c r="H74" s="13" t="s">
        <v>0</v>
      </c>
      <c r="I74" s="13" t="s">
        <v>0</v>
      </c>
      <c r="J74" s="11"/>
      <c r="K74" s="11"/>
      <c r="L74" s="11"/>
      <c r="M74" s="15">
        <f t="shared" si="19"/>
        <v>129723762.72</v>
      </c>
      <c r="N74" s="15">
        <f t="shared" si="20"/>
        <v>0</v>
      </c>
      <c r="O74" s="15">
        <f t="shared" si="20"/>
        <v>0</v>
      </c>
      <c r="P74" s="7"/>
      <c r="Q74" s="7"/>
      <c r="R74" s="7"/>
    </row>
    <row r="75" spans="1:18" s="3" customFormat="1" ht="78.75" x14ac:dyDescent="0.2">
      <c r="A75" s="24" t="s">
        <v>91</v>
      </c>
      <c r="B75" s="13" t="s">
        <v>25</v>
      </c>
      <c r="C75" s="13" t="s">
        <v>14</v>
      </c>
      <c r="D75" s="13" t="s">
        <v>41</v>
      </c>
      <c r="E75" s="13" t="s">
        <v>33</v>
      </c>
      <c r="F75" s="13"/>
      <c r="G75" s="13"/>
      <c r="H75" s="13"/>
      <c r="I75" s="13"/>
      <c r="J75" s="11"/>
      <c r="K75" s="11"/>
      <c r="L75" s="11"/>
      <c r="M75" s="15">
        <f t="shared" si="19"/>
        <v>129723762.72</v>
      </c>
      <c r="N75" s="15">
        <f t="shared" si="20"/>
        <v>0</v>
      </c>
      <c r="O75" s="15">
        <f t="shared" si="20"/>
        <v>0</v>
      </c>
      <c r="P75" s="7"/>
      <c r="Q75" s="7"/>
      <c r="R75" s="7"/>
    </row>
    <row r="76" spans="1:18" s="3" customFormat="1" ht="15.75" x14ac:dyDescent="0.2">
      <c r="A76" s="12" t="s">
        <v>78</v>
      </c>
      <c r="B76" s="13" t="s">
        <v>25</v>
      </c>
      <c r="C76" s="13" t="s">
        <v>14</v>
      </c>
      <c r="D76" s="13" t="s">
        <v>41</v>
      </c>
      <c r="E76" s="13" t="s">
        <v>33</v>
      </c>
      <c r="F76" s="13" t="s">
        <v>31</v>
      </c>
      <c r="G76" s="13" t="s">
        <v>0</v>
      </c>
      <c r="H76" s="13" t="s">
        <v>0</v>
      </c>
      <c r="I76" s="13" t="s">
        <v>0</v>
      </c>
      <c r="J76" s="11"/>
      <c r="K76" s="11"/>
      <c r="L76" s="11"/>
      <c r="M76" s="15">
        <f t="shared" si="19"/>
        <v>129723762.72</v>
      </c>
      <c r="N76" s="15">
        <f t="shared" si="20"/>
        <v>0</v>
      </c>
      <c r="O76" s="15">
        <f t="shared" si="20"/>
        <v>0</v>
      </c>
      <c r="P76" s="7"/>
      <c r="Q76" s="7"/>
      <c r="R76" s="7"/>
    </row>
    <row r="77" spans="1:18" s="3" customFormat="1" ht="15.75" x14ac:dyDescent="0.2">
      <c r="A77" s="12" t="s">
        <v>107</v>
      </c>
      <c r="B77" s="13" t="s">
        <v>25</v>
      </c>
      <c r="C77" s="13" t="s">
        <v>14</v>
      </c>
      <c r="D77" s="13" t="s">
        <v>41</v>
      </c>
      <c r="E77" s="13" t="s">
        <v>33</v>
      </c>
      <c r="F77" s="13" t="s">
        <v>31</v>
      </c>
      <c r="G77" s="13" t="s">
        <v>108</v>
      </c>
      <c r="H77" s="13" t="s">
        <v>0</v>
      </c>
      <c r="I77" s="13" t="s">
        <v>0</v>
      </c>
      <c r="J77" s="11"/>
      <c r="K77" s="11"/>
      <c r="L77" s="11"/>
      <c r="M77" s="15">
        <f t="shared" si="19"/>
        <v>129723762.72</v>
      </c>
      <c r="N77" s="15">
        <f t="shared" si="20"/>
        <v>0</v>
      </c>
      <c r="O77" s="15">
        <f t="shared" si="20"/>
        <v>0</v>
      </c>
      <c r="P77" s="7"/>
      <c r="Q77" s="7"/>
      <c r="R77" s="7"/>
    </row>
    <row r="78" spans="1:18" s="3" customFormat="1" ht="31.5" x14ac:dyDescent="0.2">
      <c r="A78" s="12" t="s">
        <v>104</v>
      </c>
      <c r="B78" s="13" t="s">
        <v>25</v>
      </c>
      <c r="C78" s="13" t="s">
        <v>14</v>
      </c>
      <c r="D78" s="13" t="s">
        <v>41</v>
      </c>
      <c r="E78" s="13" t="s">
        <v>33</v>
      </c>
      <c r="F78" s="13" t="s">
        <v>31</v>
      </c>
      <c r="G78" s="13" t="s">
        <v>108</v>
      </c>
      <c r="H78" s="13" t="s">
        <v>105</v>
      </c>
      <c r="I78" s="13" t="s">
        <v>0</v>
      </c>
      <c r="J78" s="11"/>
      <c r="K78" s="11"/>
      <c r="L78" s="11"/>
      <c r="M78" s="15">
        <f t="shared" si="19"/>
        <v>129723762.72</v>
      </c>
      <c r="N78" s="15">
        <f t="shared" si="20"/>
        <v>0</v>
      </c>
      <c r="O78" s="15">
        <f t="shared" si="20"/>
        <v>0</v>
      </c>
      <c r="P78" s="7"/>
      <c r="Q78" s="7"/>
      <c r="R78" s="7"/>
    </row>
    <row r="79" spans="1:18" s="3" customFormat="1" ht="63" x14ac:dyDescent="0.2">
      <c r="A79" s="12" t="s">
        <v>38</v>
      </c>
      <c r="B79" s="13" t="s">
        <v>25</v>
      </c>
      <c r="C79" s="13" t="s">
        <v>14</v>
      </c>
      <c r="D79" s="13" t="s">
        <v>41</v>
      </c>
      <c r="E79" s="13" t="s">
        <v>33</v>
      </c>
      <c r="F79" s="13" t="s">
        <v>31</v>
      </c>
      <c r="G79" s="13" t="s">
        <v>108</v>
      </c>
      <c r="H79" s="13" t="s">
        <v>105</v>
      </c>
      <c r="I79" s="13" t="s">
        <v>39</v>
      </c>
      <c r="J79" s="11"/>
      <c r="K79" s="11"/>
      <c r="L79" s="11"/>
      <c r="M79" s="15">
        <f>M80+M81</f>
        <v>129723762.72</v>
      </c>
      <c r="N79" s="15">
        <f t="shared" ref="N79:O79" si="24">N80+N81</f>
        <v>0</v>
      </c>
      <c r="O79" s="15">
        <f t="shared" si="24"/>
        <v>0</v>
      </c>
      <c r="P79" s="7"/>
      <c r="Q79" s="7"/>
      <c r="R79" s="7"/>
    </row>
    <row r="80" spans="1:18" ht="110.25" x14ac:dyDescent="0.2">
      <c r="A80" s="18" t="s">
        <v>109</v>
      </c>
      <c r="B80" s="19" t="s">
        <v>25</v>
      </c>
      <c r="C80" s="19" t="s">
        <v>14</v>
      </c>
      <c r="D80" s="19" t="s">
        <v>41</v>
      </c>
      <c r="E80" s="19" t="s">
        <v>33</v>
      </c>
      <c r="F80" s="19" t="s">
        <v>31</v>
      </c>
      <c r="G80" s="19" t="s">
        <v>108</v>
      </c>
      <c r="H80" s="19" t="s">
        <v>105</v>
      </c>
      <c r="I80" s="19" t="s">
        <v>39</v>
      </c>
      <c r="J80" s="10" t="s">
        <v>106</v>
      </c>
      <c r="K80" s="10">
        <v>135</v>
      </c>
      <c r="L80" s="40" t="s">
        <v>59</v>
      </c>
      <c r="M80" s="35">
        <f>5000000+4415136.3+119308626.42</f>
        <v>128723762.72</v>
      </c>
      <c r="N80" s="35">
        <v>0</v>
      </c>
      <c r="O80" s="35">
        <v>0</v>
      </c>
    </row>
    <row r="81" spans="1:18" s="21" customFormat="1" ht="47.25" x14ac:dyDescent="0.2">
      <c r="A81" s="18" t="s">
        <v>136</v>
      </c>
      <c r="B81" s="19" t="s">
        <v>25</v>
      </c>
      <c r="C81" s="19" t="s">
        <v>14</v>
      </c>
      <c r="D81" s="19" t="s">
        <v>41</v>
      </c>
      <c r="E81" s="19" t="s">
        <v>33</v>
      </c>
      <c r="F81" s="19" t="s">
        <v>31</v>
      </c>
      <c r="G81" s="19" t="s">
        <v>108</v>
      </c>
      <c r="H81" s="19" t="s">
        <v>105</v>
      </c>
      <c r="I81" s="19" t="s">
        <v>39</v>
      </c>
      <c r="J81" s="10" t="s">
        <v>106</v>
      </c>
      <c r="K81" s="10">
        <v>100</v>
      </c>
      <c r="L81" s="40" t="s">
        <v>56</v>
      </c>
      <c r="M81" s="35">
        <v>1000000</v>
      </c>
      <c r="N81" s="35">
        <v>0</v>
      </c>
      <c r="O81" s="35">
        <v>0</v>
      </c>
      <c r="P81" s="20"/>
      <c r="Q81" s="20"/>
      <c r="R81" s="20"/>
    </row>
    <row r="82" spans="1:18" s="23" customFormat="1" ht="78.75" x14ac:dyDescent="0.2">
      <c r="A82" s="34" t="s">
        <v>79</v>
      </c>
      <c r="B82" s="42" t="s">
        <v>80</v>
      </c>
      <c r="C82" s="42"/>
      <c r="D82" s="42"/>
      <c r="E82" s="42"/>
      <c r="F82" s="42"/>
      <c r="G82" s="42"/>
      <c r="H82" s="42"/>
      <c r="I82" s="42"/>
      <c r="J82" s="11"/>
      <c r="K82" s="11"/>
      <c r="L82" s="11"/>
      <c r="M82" s="43">
        <f t="shared" ref="M82:M88" si="25">M83</f>
        <v>12832655.25</v>
      </c>
      <c r="N82" s="43">
        <f t="shared" ref="N82:O88" si="26">N83</f>
        <v>0</v>
      </c>
      <c r="O82" s="43">
        <f t="shared" si="26"/>
        <v>0</v>
      </c>
      <c r="P82" s="22"/>
      <c r="Q82" s="22"/>
      <c r="R82" s="22"/>
    </row>
    <row r="83" spans="1:18" s="23" customFormat="1" ht="31.5" x14ac:dyDescent="0.2">
      <c r="A83" s="34" t="s">
        <v>150</v>
      </c>
      <c r="B83" s="42" t="s">
        <v>80</v>
      </c>
      <c r="C83" s="42" t="s">
        <v>14</v>
      </c>
      <c r="D83" s="42" t="s">
        <v>27</v>
      </c>
      <c r="E83" s="42"/>
      <c r="F83" s="42"/>
      <c r="G83" s="42"/>
      <c r="H83" s="42"/>
      <c r="I83" s="42"/>
      <c r="J83" s="11"/>
      <c r="K83" s="11"/>
      <c r="L83" s="11"/>
      <c r="M83" s="43">
        <f t="shared" si="25"/>
        <v>12832655.25</v>
      </c>
      <c r="N83" s="43">
        <f t="shared" si="26"/>
        <v>0</v>
      </c>
      <c r="O83" s="43">
        <f t="shared" si="26"/>
        <v>0</v>
      </c>
      <c r="P83" s="22"/>
      <c r="Q83" s="22"/>
      <c r="R83" s="22"/>
    </row>
    <row r="84" spans="1:18" s="23" customFormat="1" ht="31.5" x14ac:dyDescent="0.2">
      <c r="A84" s="34" t="s">
        <v>89</v>
      </c>
      <c r="B84" s="42" t="s">
        <v>80</v>
      </c>
      <c r="C84" s="42" t="s">
        <v>14</v>
      </c>
      <c r="D84" s="42" t="s">
        <v>27</v>
      </c>
      <c r="E84" s="42" t="s">
        <v>33</v>
      </c>
      <c r="F84" s="42"/>
      <c r="G84" s="42"/>
      <c r="H84" s="42"/>
      <c r="I84" s="42"/>
      <c r="J84" s="11"/>
      <c r="K84" s="11"/>
      <c r="L84" s="11"/>
      <c r="M84" s="43">
        <f t="shared" si="25"/>
        <v>12832655.25</v>
      </c>
      <c r="N84" s="43">
        <f t="shared" si="26"/>
        <v>0</v>
      </c>
      <c r="O84" s="43">
        <f t="shared" si="26"/>
        <v>0</v>
      </c>
      <c r="P84" s="22"/>
      <c r="Q84" s="22"/>
      <c r="R84" s="22"/>
    </row>
    <row r="85" spans="1:18" s="23" customFormat="1" ht="78.75" x14ac:dyDescent="0.2">
      <c r="A85" s="34" t="s">
        <v>91</v>
      </c>
      <c r="B85" s="42" t="s">
        <v>80</v>
      </c>
      <c r="C85" s="42" t="s">
        <v>14</v>
      </c>
      <c r="D85" s="42" t="s">
        <v>27</v>
      </c>
      <c r="E85" s="42" t="s">
        <v>33</v>
      </c>
      <c r="F85" s="42"/>
      <c r="G85" s="42"/>
      <c r="H85" s="42"/>
      <c r="I85" s="42"/>
      <c r="J85" s="11"/>
      <c r="K85" s="11"/>
      <c r="L85" s="11"/>
      <c r="M85" s="43">
        <f t="shared" si="25"/>
        <v>12832655.25</v>
      </c>
      <c r="N85" s="43">
        <f t="shared" si="26"/>
        <v>0</v>
      </c>
      <c r="O85" s="43">
        <f t="shared" si="26"/>
        <v>0</v>
      </c>
      <c r="P85" s="22"/>
      <c r="Q85" s="22"/>
      <c r="R85" s="22"/>
    </row>
    <row r="86" spans="1:18" s="23" customFormat="1" ht="15.75" x14ac:dyDescent="0.2">
      <c r="A86" s="34" t="s">
        <v>42</v>
      </c>
      <c r="B86" s="42" t="s">
        <v>80</v>
      </c>
      <c r="C86" s="42" t="s">
        <v>14</v>
      </c>
      <c r="D86" s="42" t="s">
        <v>27</v>
      </c>
      <c r="E86" s="42" t="s">
        <v>33</v>
      </c>
      <c r="F86" s="42" t="s">
        <v>43</v>
      </c>
      <c r="G86" s="42"/>
      <c r="H86" s="42"/>
      <c r="I86" s="42"/>
      <c r="J86" s="11"/>
      <c r="K86" s="11"/>
      <c r="L86" s="11"/>
      <c r="M86" s="43">
        <f t="shared" si="25"/>
        <v>12832655.25</v>
      </c>
      <c r="N86" s="43">
        <f t="shared" si="26"/>
        <v>0</v>
      </c>
      <c r="O86" s="43">
        <f t="shared" si="26"/>
        <v>0</v>
      </c>
      <c r="P86" s="22"/>
      <c r="Q86" s="22"/>
      <c r="R86" s="22"/>
    </row>
    <row r="87" spans="1:18" s="23" customFormat="1" ht="15.75" x14ac:dyDescent="0.2">
      <c r="A87" s="34" t="s">
        <v>44</v>
      </c>
      <c r="B87" s="42" t="s">
        <v>80</v>
      </c>
      <c r="C87" s="42" t="s">
        <v>14</v>
      </c>
      <c r="D87" s="42" t="s">
        <v>27</v>
      </c>
      <c r="E87" s="42" t="s">
        <v>33</v>
      </c>
      <c r="F87" s="42" t="s">
        <v>43</v>
      </c>
      <c r="G87" s="42" t="s">
        <v>41</v>
      </c>
      <c r="H87" s="42"/>
      <c r="I87" s="42"/>
      <c r="J87" s="11"/>
      <c r="K87" s="11"/>
      <c r="L87" s="11"/>
      <c r="M87" s="43">
        <f t="shared" si="25"/>
        <v>12832655.25</v>
      </c>
      <c r="N87" s="43">
        <f t="shared" si="26"/>
        <v>0</v>
      </c>
      <c r="O87" s="43">
        <f t="shared" si="26"/>
        <v>0</v>
      </c>
      <c r="P87" s="22"/>
      <c r="Q87" s="22"/>
      <c r="R87" s="22"/>
    </row>
    <row r="88" spans="1:18" s="23" customFormat="1" ht="78.75" x14ac:dyDescent="0.2">
      <c r="A88" s="34" t="s">
        <v>151</v>
      </c>
      <c r="B88" s="42" t="s">
        <v>80</v>
      </c>
      <c r="C88" s="42" t="s">
        <v>14</v>
      </c>
      <c r="D88" s="42" t="s">
        <v>27</v>
      </c>
      <c r="E88" s="42" t="s">
        <v>33</v>
      </c>
      <c r="F88" s="42" t="s">
        <v>43</v>
      </c>
      <c r="G88" s="42" t="s">
        <v>41</v>
      </c>
      <c r="H88" s="42" t="s">
        <v>137</v>
      </c>
      <c r="I88" s="42"/>
      <c r="J88" s="11"/>
      <c r="K88" s="11"/>
      <c r="L88" s="11"/>
      <c r="M88" s="43">
        <f t="shared" si="25"/>
        <v>12832655.25</v>
      </c>
      <c r="N88" s="43">
        <f t="shared" si="26"/>
        <v>0</v>
      </c>
      <c r="O88" s="43">
        <f t="shared" si="26"/>
        <v>0</v>
      </c>
      <c r="P88" s="22"/>
      <c r="Q88" s="22"/>
      <c r="R88" s="22"/>
    </row>
    <row r="89" spans="1:18" s="23" customFormat="1" ht="63" x14ac:dyDescent="0.2">
      <c r="A89" s="34" t="s">
        <v>38</v>
      </c>
      <c r="B89" s="42" t="s">
        <v>80</v>
      </c>
      <c r="C89" s="42" t="s">
        <v>14</v>
      </c>
      <c r="D89" s="42" t="s">
        <v>27</v>
      </c>
      <c r="E89" s="42" t="s">
        <v>33</v>
      </c>
      <c r="F89" s="42" t="s">
        <v>43</v>
      </c>
      <c r="G89" s="42" t="s">
        <v>41</v>
      </c>
      <c r="H89" s="42" t="s">
        <v>137</v>
      </c>
      <c r="I89" s="42" t="s">
        <v>39</v>
      </c>
      <c r="J89" s="11"/>
      <c r="K89" s="11"/>
      <c r="L89" s="11"/>
      <c r="M89" s="43">
        <f>M90+M91+M92+M93+M94</f>
        <v>12832655.25</v>
      </c>
      <c r="N89" s="43">
        <f t="shared" ref="N89:O89" si="27">N90+N91+N92+N93+N94</f>
        <v>0</v>
      </c>
      <c r="O89" s="43">
        <f t="shared" si="27"/>
        <v>0</v>
      </c>
      <c r="P89" s="22"/>
      <c r="Q89" s="22"/>
      <c r="R89" s="22"/>
    </row>
    <row r="90" spans="1:18" s="46" customFormat="1" ht="63" x14ac:dyDescent="0.2">
      <c r="A90" s="18" t="s">
        <v>138</v>
      </c>
      <c r="B90" s="19" t="s">
        <v>80</v>
      </c>
      <c r="C90" s="19" t="s">
        <v>14</v>
      </c>
      <c r="D90" s="19" t="s">
        <v>27</v>
      </c>
      <c r="E90" s="19" t="s">
        <v>33</v>
      </c>
      <c r="F90" s="19" t="s">
        <v>43</v>
      </c>
      <c r="G90" s="19" t="s">
        <v>41</v>
      </c>
      <c r="H90" s="19" t="s">
        <v>137</v>
      </c>
      <c r="I90" s="19" t="s">
        <v>39</v>
      </c>
      <c r="J90" s="40" t="s">
        <v>152</v>
      </c>
      <c r="K90" s="40" t="s">
        <v>153</v>
      </c>
      <c r="L90" s="40" t="s">
        <v>59</v>
      </c>
      <c r="M90" s="35">
        <v>2953290</v>
      </c>
      <c r="N90" s="35">
        <v>0</v>
      </c>
      <c r="O90" s="35">
        <v>0</v>
      </c>
      <c r="P90" s="45">
        <v>198000</v>
      </c>
      <c r="Q90" s="45">
        <v>297380</v>
      </c>
      <c r="R90" s="45">
        <f>M90+P90+Q90</f>
        <v>3448670</v>
      </c>
    </row>
    <row r="91" spans="1:18" s="46" customFormat="1" ht="47.25" x14ac:dyDescent="0.2">
      <c r="A91" s="18" t="s">
        <v>139</v>
      </c>
      <c r="B91" s="19" t="s">
        <v>80</v>
      </c>
      <c r="C91" s="19" t="s">
        <v>14</v>
      </c>
      <c r="D91" s="19" t="s">
        <v>27</v>
      </c>
      <c r="E91" s="19" t="s">
        <v>33</v>
      </c>
      <c r="F91" s="19" t="s">
        <v>43</v>
      </c>
      <c r="G91" s="19" t="s">
        <v>41</v>
      </c>
      <c r="H91" s="19" t="s">
        <v>137</v>
      </c>
      <c r="I91" s="19" t="s">
        <v>39</v>
      </c>
      <c r="J91" s="40" t="s">
        <v>152</v>
      </c>
      <c r="K91" s="40" t="s">
        <v>153</v>
      </c>
      <c r="L91" s="40" t="s">
        <v>59</v>
      </c>
      <c r="M91" s="35">
        <v>2842320</v>
      </c>
      <c r="N91" s="35">
        <v>0</v>
      </c>
      <c r="O91" s="35">
        <v>0</v>
      </c>
      <c r="P91" s="45">
        <v>198000</v>
      </c>
      <c r="Q91" s="45">
        <v>285030</v>
      </c>
      <c r="R91" s="45">
        <f t="shared" ref="R91:R94" si="28">M91+P91+Q91</f>
        <v>3325350</v>
      </c>
    </row>
    <row r="92" spans="1:18" s="46" customFormat="1" ht="47.25" x14ac:dyDescent="0.2">
      <c r="A92" s="18" t="s">
        <v>140</v>
      </c>
      <c r="B92" s="19" t="s">
        <v>80</v>
      </c>
      <c r="C92" s="19" t="s">
        <v>14</v>
      </c>
      <c r="D92" s="19" t="s">
        <v>27</v>
      </c>
      <c r="E92" s="19" t="s">
        <v>33</v>
      </c>
      <c r="F92" s="19" t="s">
        <v>43</v>
      </c>
      <c r="G92" s="19" t="s">
        <v>41</v>
      </c>
      <c r="H92" s="19" t="s">
        <v>137</v>
      </c>
      <c r="I92" s="19" t="s">
        <v>39</v>
      </c>
      <c r="J92" s="40" t="s">
        <v>152</v>
      </c>
      <c r="K92" s="40" t="s">
        <v>153</v>
      </c>
      <c r="L92" s="40" t="s">
        <v>59</v>
      </c>
      <c r="M92" s="35">
        <v>3118320</v>
      </c>
      <c r="N92" s="35">
        <v>0</v>
      </c>
      <c r="O92" s="35">
        <v>0</v>
      </c>
      <c r="P92" s="45">
        <v>190000</v>
      </c>
      <c r="Q92" s="45">
        <v>224990</v>
      </c>
      <c r="R92" s="45">
        <f t="shared" si="28"/>
        <v>3533310</v>
      </c>
    </row>
    <row r="93" spans="1:18" s="46" customFormat="1" ht="47.25" x14ac:dyDescent="0.2">
      <c r="A93" s="18" t="s">
        <v>141</v>
      </c>
      <c r="B93" s="19" t="s">
        <v>80</v>
      </c>
      <c r="C93" s="19" t="s">
        <v>14</v>
      </c>
      <c r="D93" s="19" t="s">
        <v>27</v>
      </c>
      <c r="E93" s="19" t="s">
        <v>33</v>
      </c>
      <c r="F93" s="19" t="s">
        <v>43</v>
      </c>
      <c r="G93" s="19" t="s">
        <v>41</v>
      </c>
      <c r="H93" s="19" t="s">
        <v>137</v>
      </c>
      <c r="I93" s="19" t="s">
        <v>39</v>
      </c>
      <c r="J93" s="40" t="s">
        <v>152</v>
      </c>
      <c r="K93" s="40" t="s">
        <v>153</v>
      </c>
      <c r="L93" s="40" t="s">
        <v>59</v>
      </c>
      <c r="M93" s="35">
        <v>3906690</v>
      </c>
      <c r="N93" s="35">
        <v>0</v>
      </c>
      <c r="O93" s="35">
        <v>0</v>
      </c>
      <c r="P93" s="45"/>
      <c r="Q93" s="45">
        <v>418850</v>
      </c>
      <c r="R93" s="45">
        <f t="shared" si="28"/>
        <v>4325540</v>
      </c>
    </row>
    <row r="94" spans="1:18" s="46" customFormat="1" ht="63" x14ac:dyDescent="0.2">
      <c r="A94" s="18" t="s">
        <v>142</v>
      </c>
      <c r="B94" s="19" t="s">
        <v>80</v>
      </c>
      <c r="C94" s="19" t="s">
        <v>14</v>
      </c>
      <c r="D94" s="19" t="s">
        <v>27</v>
      </c>
      <c r="E94" s="19" t="s">
        <v>33</v>
      </c>
      <c r="F94" s="19" t="s">
        <v>43</v>
      </c>
      <c r="G94" s="19" t="s">
        <v>41</v>
      </c>
      <c r="H94" s="19" t="s">
        <v>137</v>
      </c>
      <c r="I94" s="19" t="s">
        <v>39</v>
      </c>
      <c r="J94" s="40" t="s">
        <v>152</v>
      </c>
      <c r="K94" s="40" t="s">
        <v>153</v>
      </c>
      <c r="L94" s="40" t="s">
        <v>59</v>
      </c>
      <c r="M94" s="35">
        <v>12035.25</v>
      </c>
      <c r="N94" s="35">
        <v>0</v>
      </c>
      <c r="O94" s="35">
        <v>0</v>
      </c>
      <c r="P94" s="45">
        <v>446700</v>
      </c>
      <c r="Q94" s="45">
        <v>3083885.82</v>
      </c>
      <c r="R94" s="45">
        <f t="shared" si="28"/>
        <v>3542621.07</v>
      </c>
    </row>
    <row r="95" spans="1:18" ht="31.5" x14ac:dyDescent="0.2">
      <c r="A95" s="34" t="s">
        <v>73</v>
      </c>
      <c r="B95" s="42" t="s">
        <v>74</v>
      </c>
      <c r="C95" s="42" t="s">
        <v>0</v>
      </c>
      <c r="D95" s="42" t="s">
        <v>0</v>
      </c>
      <c r="E95" s="42" t="s">
        <v>0</v>
      </c>
      <c r="F95" s="42" t="s">
        <v>0</v>
      </c>
      <c r="G95" s="42" t="s">
        <v>0</v>
      </c>
      <c r="H95" s="42"/>
      <c r="I95" s="42"/>
      <c r="J95" s="11"/>
      <c r="K95" s="11"/>
      <c r="L95" s="11"/>
      <c r="M95" s="43">
        <f t="shared" ref="M95:O101" si="29">M96</f>
        <v>6366907</v>
      </c>
      <c r="N95" s="43">
        <f t="shared" si="29"/>
        <v>0</v>
      </c>
      <c r="O95" s="43">
        <f t="shared" si="29"/>
        <v>0</v>
      </c>
    </row>
    <row r="96" spans="1:18" ht="31.5" x14ac:dyDescent="0.2">
      <c r="A96" s="34" t="s">
        <v>81</v>
      </c>
      <c r="B96" s="42" t="s">
        <v>74</v>
      </c>
      <c r="C96" s="42" t="s">
        <v>14</v>
      </c>
      <c r="D96" s="42" t="s">
        <v>27</v>
      </c>
      <c r="E96" s="42" t="s">
        <v>0</v>
      </c>
      <c r="F96" s="42" t="s">
        <v>0</v>
      </c>
      <c r="G96" s="42" t="s">
        <v>0</v>
      </c>
      <c r="H96" s="42"/>
      <c r="I96" s="42"/>
      <c r="J96" s="11"/>
      <c r="K96" s="11"/>
      <c r="L96" s="11"/>
      <c r="M96" s="43">
        <f t="shared" si="29"/>
        <v>6366907</v>
      </c>
      <c r="N96" s="43">
        <f t="shared" si="29"/>
        <v>0</v>
      </c>
      <c r="O96" s="43">
        <f t="shared" si="29"/>
        <v>0</v>
      </c>
    </row>
    <row r="97" spans="1:18" ht="31.5" x14ac:dyDescent="0.2">
      <c r="A97" s="34" t="s">
        <v>89</v>
      </c>
      <c r="B97" s="42" t="s">
        <v>74</v>
      </c>
      <c r="C97" s="42" t="s">
        <v>14</v>
      </c>
      <c r="D97" s="42" t="s">
        <v>27</v>
      </c>
      <c r="E97" s="42" t="s">
        <v>33</v>
      </c>
      <c r="F97" s="42" t="s">
        <v>0</v>
      </c>
      <c r="G97" s="42" t="s">
        <v>0</v>
      </c>
      <c r="H97" s="42"/>
      <c r="I97" s="42"/>
      <c r="J97" s="11"/>
      <c r="K97" s="11"/>
      <c r="L97" s="11"/>
      <c r="M97" s="43">
        <f t="shared" si="29"/>
        <v>6366907</v>
      </c>
      <c r="N97" s="43">
        <f t="shared" si="29"/>
        <v>0</v>
      </c>
      <c r="O97" s="43">
        <f t="shared" si="29"/>
        <v>0</v>
      </c>
    </row>
    <row r="98" spans="1:18" ht="78.75" x14ac:dyDescent="0.2">
      <c r="A98" s="34" t="s">
        <v>91</v>
      </c>
      <c r="B98" s="42" t="s">
        <v>74</v>
      </c>
      <c r="C98" s="42" t="s">
        <v>14</v>
      </c>
      <c r="D98" s="42" t="s">
        <v>27</v>
      </c>
      <c r="E98" s="42" t="s">
        <v>33</v>
      </c>
      <c r="F98" s="42"/>
      <c r="G98" s="42"/>
      <c r="H98" s="42"/>
      <c r="I98" s="42"/>
      <c r="J98" s="11"/>
      <c r="K98" s="11"/>
      <c r="L98" s="11"/>
      <c r="M98" s="43">
        <f t="shared" si="29"/>
        <v>6366907</v>
      </c>
      <c r="N98" s="43">
        <f t="shared" si="29"/>
        <v>0</v>
      </c>
      <c r="O98" s="43">
        <f t="shared" si="29"/>
        <v>0</v>
      </c>
    </row>
    <row r="99" spans="1:18" ht="15.75" x14ac:dyDescent="0.2">
      <c r="A99" s="34" t="s">
        <v>75</v>
      </c>
      <c r="B99" s="42" t="s">
        <v>74</v>
      </c>
      <c r="C99" s="42" t="s">
        <v>14</v>
      </c>
      <c r="D99" s="42" t="s">
        <v>27</v>
      </c>
      <c r="E99" s="42" t="s">
        <v>33</v>
      </c>
      <c r="F99" s="42" t="s">
        <v>22</v>
      </c>
      <c r="G99" s="42" t="s">
        <v>0</v>
      </c>
      <c r="H99" s="42"/>
      <c r="I99" s="42"/>
      <c r="J99" s="11"/>
      <c r="K99" s="11"/>
      <c r="L99" s="11"/>
      <c r="M99" s="43">
        <f t="shared" si="29"/>
        <v>6366907</v>
      </c>
      <c r="N99" s="43">
        <f t="shared" si="29"/>
        <v>0</v>
      </c>
      <c r="O99" s="43">
        <f t="shared" si="29"/>
        <v>0</v>
      </c>
    </row>
    <row r="100" spans="1:18" ht="15.75" x14ac:dyDescent="0.2">
      <c r="A100" s="34" t="s">
        <v>82</v>
      </c>
      <c r="B100" s="42" t="s">
        <v>74</v>
      </c>
      <c r="C100" s="42" t="s">
        <v>14</v>
      </c>
      <c r="D100" s="42" t="s">
        <v>27</v>
      </c>
      <c r="E100" s="42" t="s">
        <v>33</v>
      </c>
      <c r="F100" s="42" t="s">
        <v>22</v>
      </c>
      <c r="G100" s="42" t="s">
        <v>41</v>
      </c>
      <c r="H100" s="42"/>
      <c r="I100" s="42"/>
      <c r="J100" s="11"/>
      <c r="K100" s="11"/>
      <c r="L100" s="11"/>
      <c r="M100" s="43">
        <f t="shared" si="29"/>
        <v>6366907</v>
      </c>
      <c r="N100" s="43">
        <f t="shared" si="29"/>
        <v>0</v>
      </c>
      <c r="O100" s="43">
        <f t="shared" si="29"/>
        <v>0</v>
      </c>
    </row>
    <row r="101" spans="1:18" ht="47.25" x14ac:dyDescent="0.2">
      <c r="A101" s="34" t="s">
        <v>83</v>
      </c>
      <c r="B101" s="42" t="s">
        <v>74</v>
      </c>
      <c r="C101" s="42" t="s">
        <v>14</v>
      </c>
      <c r="D101" s="42" t="s">
        <v>27</v>
      </c>
      <c r="E101" s="42" t="s">
        <v>33</v>
      </c>
      <c r="F101" s="42" t="s">
        <v>22</v>
      </c>
      <c r="G101" s="42" t="s">
        <v>41</v>
      </c>
      <c r="H101" s="42" t="s">
        <v>84</v>
      </c>
      <c r="I101" s="42"/>
      <c r="J101" s="11"/>
      <c r="K101" s="11"/>
      <c r="L101" s="11"/>
      <c r="M101" s="43">
        <f t="shared" si="29"/>
        <v>6366907</v>
      </c>
      <c r="N101" s="43">
        <f t="shared" si="29"/>
        <v>0</v>
      </c>
      <c r="O101" s="43">
        <f t="shared" si="29"/>
        <v>0</v>
      </c>
    </row>
    <row r="102" spans="1:18" ht="63" x14ac:dyDescent="0.2">
      <c r="A102" s="34" t="s">
        <v>38</v>
      </c>
      <c r="B102" s="42" t="s">
        <v>74</v>
      </c>
      <c r="C102" s="42" t="s">
        <v>14</v>
      </c>
      <c r="D102" s="42" t="s">
        <v>27</v>
      </c>
      <c r="E102" s="42" t="s">
        <v>33</v>
      </c>
      <c r="F102" s="42" t="s">
        <v>22</v>
      </c>
      <c r="G102" s="42" t="s">
        <v>41</v>
      </c>
      <c r="H102" s="42" t="s">
        <v>84</v>
      </c>
      <c r="I102" s="42" t="s">
        <v>39</v>
      </c>
      <c r="J102" s="11"/>
      <c r="K102" s="11"/>
      <c r="L102" s="11"/>
      <c r="M102" s="43">
        <f>M103+M104</f>
        <v>6366907</v>
      </c>
      <c r="N102" s="43">
        <f t="shared" ref="N102:O102" si="30">N103+N104</f>
        <v>0</v>
      </c>
      <c r="O102" s="43">
        <f t="shared" si="30"/>
        <v>0</v>
      </c>
    </row>
    <row r="103" spans="1:18" ht="31.5" x14ac:dyDescent="0.2">
      <c r="A103" s="18" t="s">
        <v>128</v>
      </c>
      <c r="B103" s="19" t="s">
        <v>74</v>
      </c>
      <c r="C103" s="19" t="s">
        <v>14</v>
      </c>
      <c r="D103" s="19" t="s">
        <v>27</v>
      </c>
      <c r="E103" s="19" t="s">
        <v>33</v>
      </c>
      <c r="F103" s="19" t="s">
        <v>22</v>
      </c>
      <c r="G103" s="19" t="s">
        <v>41</v>
      </c>
      <c r="H103" s="19" t="s">
        <v>84</v>
      </c>
      <c r="I103" s="19" t="s">
        <v>39</v>
      </c>
      <c r="J103" s="10" t="s">
        <v>85</v>
      </c>
      <c r="K103" s="10" t="s">
        <v>129</v>
      </c>
      <c r="L103" s="40">
        <v>2028</v>
      </c>
      <c r="M103" s="35">
        <f>3200000+3439550-2272643</f>
        <v>4366907</v>
      </c>
      <c r="N103" s="35">
        <v>0</v>
      </c>
      <c r="O103" s="35">
        <v>0</v>
      </c>
    </row>
    <row r="104" spans="1:18" s="21" customFormat="1" ht="31.5" x14ac:dyDescent="0.2">
      <c r="A104" s="18" t="s">
        <v>143</v>
      </c>
      <c r="B104" s="19" t="s">
        <v>74</v>
      </c>
      <c r="C104" s="19" t="s">
        <v>14</v>
      </c>
      <c r="D104" s="19" t="s">
        <v>27</v>
      </c>
      <c r="E104" s="19" t="s">
        <v>33</v>
      </c>
      <c r="F104" s="19" t="s">
        <v>22</v>
      </c>
      <c r="G104" s="19" t="s">
        <v>41</v>
      </c>
      <c r="H104" s="19" t="s">
        <v>84</v>
      </c>
      <c r="I104" s="19" t="s">
        <v>39</v>
      </c>
      <c r="J104" s="10" t="s">
        <v>85</v>
      </c>
      <c r="K104" s="10" t="s">
        <v>129</v>
      </c>
      <c r="L104" s="40" t="s">
        <v>56</v>
      </c>
      <c r="M104" s="35">
        <v>2000000</v>
      </c>
      <c r="N104" s="35">
        <v>0</v>
      </c>
      <c r="O104" s="35">
        <v>0</v>
      </c>
      <c r="P104" s="20"/>
      <c r="Q104" s="20"/>
      <c r="R104" s="20"/>
    </row>
    <row r="105" spans="1:18" s="3" customFormat="1" ht="31.5" x14ac:dyDescent="0.2">
      <c r="A105" s="12" t="s">
        <v>110</v>
      </c>
      <c r="B105" s="13" t="s">
        <v>111</v>
      </c>
      <c r="C105" s="13" t="s">
        <v>0</v>
      </c>
      <c r="D105" s="13" t="s">
        <v>0</v>
      </c>
      <c r="E105" s="13" t="s">
        <v>0</v>
      </c>
      <c r="F105" s="13" t="s">
        <v>0</v>
      </c>
      <c r="G105" s="13" t="s">
        <v>0</v>
      </c>
      <c r="H105" s="13" t="s">
        <v>0</v>
      </c>
      <c r="I105" s="13" t="s">
        <v>0</v>
      </c>
      <c r="J105" s="11"/>
      <c r="K105" s="11"/>
      <c r="L105" s="11"/>
      <c r="M105" s="15">
        <f t="shared" ref="M105:M112" si="31">M106</f>
        <v>423866087.19999999</v>
      </c>
      <c r="N105" s="15">
        <f t="shared" ref="N105:O112" si="32">N106</f>
        <v>0</v>
      </c>
      <c r="O105" s="15">
        <f t="shared" si="32"/>
        <v>0</v>
      </c>
      <c r="P105" s="7"/>
      <c r="Q105" s="7"/>
      <c r="R105" s="7"/>
    </row>
    <row r="106" spans="1:18" s="3" customFormat="1" ht="31.5" x14ac:dyDescent="0.2">
      <c r="A106" s="12" t="s">
        <v>112</v>
      </c>
      <c r="B106" s="13" t="s">
        <v>111</v>
      </c>
      <c r="C106" s="13" t="s">
        <v>14</v>
      </c>
      <c r="D106" s="13" t="s">
        <v>41</v>
      </c>
      <c r="E106" s="13" t="s">
        <v>0</v>
      </c>
      <c r="F106" s="13" t="s">
        <v>0</v>
      </c>
      <c r="G106" s="13" t="s">
        <v>0</v>
      </c>
      <c r="H106" s="13" t="s">
        <v>0</v>
      </c>
      <c r="I106" s="13" t="s">
        <v>0</v>
      </c>
      <c r="J106" s="11"/>
      <c r="K106" s="11"/>
      <c r="L106" s="11"/>
      <c r="M106" s="15">
        <f t="shared" si="31"/>
        <v>423866087.19999999</v>
      </c>
      <c r="N106" s="15">
        <f t="shared" si="32"/>
        <v>0</v>
      </c>
      <c r="O106" s="15">
        <f t="shared" si="32"/>
        <v>0</v>
      </c>
      <c r="P106" s="7"/>
      <c r="Q106" s="7"/>
      <c r="R106" s="7"/>
    </row>
    <row r="107" spans="1:18" s="3" customFormat="1" ht="31.5" x14ac:dyDescent="0.2">
      <c r="A107" s="12" t="s">
        <v>89</v>
      </c>
      <c r="B107" s="13" t="s">
        <v>111</v>
      </c>
      <c r="C107" s="13" t="s">
        <v>14</v>
      </c>
      <c r="D107" s="13" t="s">
        <v>41</v>
      </c>
      <c r="E107" s="13" t="s">
        <v>33</v>
      </c>
      <c r="F107" s="13" t="s">
        <v>0</v>
      </c>
      <c r="G107" s="13" t="s">
        <v>0</v>
      </c>
      <c r="H107" s="13" t="s">
        <v>0</v>
      </c>
      <c r="I107" s="13" t="s">
        <v>0</v>
      </c>
      <c r="J107" s="11"/>
      <c r="K107" s="11"/>
      <c r="L107" s="11"/>
      <c r="M107" s="15">
        <f t="shared" si="31"/>
        <v>423866087.19999999</v>
      </c>
      <c r="N107" s="15">
        <f t="shared" si="32"/>
        <v>0</v>
      </c>
      <c r="O107" s="15">
        <f t="shared" si="32"/>
        <v>0</v>
      </c>
      <c r="P107" s="7"/>
      <c r="Q107" s="7"/>
      <c r="R107" s="7"/>
    </row>
    <row r="108" spans="1:18" s="3" customFormat="1" ht="78.75" x14ac:dyDescent="0.2">
      <c r="A108" s="24" t="s">
        <v>91</v>
      </c>
      <c r="B108" s="13" t="s">
        <v>111</v>
      </c>
      <c r="C108" s="13" t="s">
        <v>14</v>
      </c>
      <c r="D108" s="13" t="s">
        <v>41</v>
      </c>
      <c r="E108" s="13" t="s">
        <v>33</v>
      </c>
      <c r="F108" s="13"/>
      <c r="G108" s="13"/>
      <c r="H108" s="13"/>
      <c r="I108" s="13"/>
      <c r="J108" s="11"/>
      <c r="K108" s="11"/>
      <c r="L108" s="11"/>
      <c r="M108" s="15">
        <f t="shared" si="31"/>
        <v>423866087.19999999</v>
      </c>
      <c r="N108" s="15">
        <f t="shared" si="32"/>
        <v>0</v>
      </c>
      <c r="O108" s="15">
        <f t="shared" si="32"/>
        <v>0</v>
      </c>
      <c r="P108" s="7"/>
      <c r="Q108" s="7"/>
      <c r="R108" s="7"/>
    </row>
    <row r="109" spans="1:18" s="3" customFormat="1" ht="15.75" x14ac:dyDescent="0.2">
      <c r="A109" s="12" t="s">
        <v>28</v>
      </c>
      <c r="B109" s="13" t="s">
        <v>111</v>
      </c>
      <c r="C109" s="13" t="s">
        <v>14</v>
      </c>
      <c r="D109" s="13" t="s">
        <v>41</v>
      </c>
      <c r="E109" s="13" t="s">
        <v>33</v>
      </c>
      <c r="F109" s="13" t="s">
        <v>29</v>
      </c>
      <c r="G109" s="13" t="s">
        <v>0</v>
      </c>
      <c r="H109" s="13" t="s">
        <v>0</v>
      </c>
      <c r="I109" s="13" t="s">
        <v>0</v>
      </c>
      <c r="J109" s="11"/>
      <c r="K109" s="11"/>
      <c r="L109" s="11"/>
      <c r="M109" s="15">
        <f t="shared" si="31"/>
        <v>423866087.19999999</v>
      </c>
      <c r="N109" s="15">
        <f t="shared" si="32"/>
        <v>0</v>
      </c>
      <c r="O109" s="15">
        <f t="shared" si="32"/>
        <v>0</v>
      </c>
      <c r="P109" s="7"/>
      <c r="Q109" s="7"/>
      <c r="R109" s="7"/>
    </row>
    <row r="110" spans="1:18" s="3" customFormat="1" ht="15.75" x14ac:dyDescent="0.2">
      <c r="A110" s="12" t="s">
        <v>113</v>
      </c>
      <c r="B110" s="13" t="s">
        <v>111</v>
      </c>
      <c r="C110" s="13" t="s">
        <v>14</v>
      </c>
      <c r="D110" s="13" t="s">
        <v>41</v>
      </c>
      <c r="E110" s="13" t="s">
        <v>33</v>
      </c>
      <c r="F110" s="13" t="s">
        <v>29</v>
      </c>
      <c r="G110" s="13" t="s">
        <v>66</v>
      </c>
      <c r="H110" s="13" t="s">
        <v>0</v>
      </c>
      <c r="I110" s="13" t="s">
        <v>0</v>
      </c>
      <c r="J110" s="11"/>
      <c r="K110" s="11"/>
      <c r="L110" s="11"/>
      <c r="M110" s="15">
        <f t="shared" si="31"/>
        <v>423866087.19999999</v>
      </c>
      <c r="N110" s="15">
        <f t="shared" si="32"/>
        <v>0</v>
      </c>
      <c r="O110" s="15">
        <f t="shared" si="32"/>
        <v>0</v>
      </c>
      <c r="P110" s="7"/>
      <c r="Q110" s="7"/>
      <c r="R110" s="7"/>
    </row>
    <row r="111" spans="1:18" s="3" customFormat="1" ht="31.5" x14ac:dyDescent="0.2">
      <c r="A111" s="12" t="s">
        <v>123</v>
      </c>
      <c r="B111" s="13" t="s">
        <v>111</v>
      </c>
      <c r="C111" s="13" t="s">
        <v>14</v>
      </c>
      <c r="D111" s="13" t="s">
        <v>41</v>
      </c>
      <c r="E111" s="13" t="s">
        <v>33</v>
      </c>
      <c r="F111" s="13" t="s">
        <v>29</v>
      </c>
      <c r="G111" s="13" t="s">
        <v>66</v>
      </c>
      <c r="H111" s="13" t="s">
        <v>122</v>
      </c>
      <c r="I111" s="13" t="s">
        <v>0</v>
      </c>
      <c r="J111" s="11"/>
      <c r="K111" s="11"/>
      <c r="L111" s="11"/>
      <c r="M111" s="15">
        <f t="shared" si="31"/>
        <v>423866087.19999999</v>
      </c>
      <c r="N111" s="15">
        <f t="shared" si="32"/>
        <v>0</v>
      </c>
      <c r="O111" s="15">
        <f t="shared" si="32"/>
        <v>0</v>
      </c>
      <c r="P111" s="7"/>
      <c r="Q111" s="7"/>
      <c r="R111" s="7"/>
    </row>
    <row r="112" spans="1:18" s="3" customFormat="1" ht="63" x14ac:dyDescent="0.2">
      <c r="A112" s="12" t="s">
        <v>38</v>
      </c>
      <c r="B112" s="13" t="s">
        <v>111</v>
      </c>
      <c r="C112" s="13" t="s">
        <v>14</v>
      </c>
      <c r="D112" s="13" t="s">
        <v>41</v>
      </c>
      <c r="E112" s="13" t="s">
        <v>33</v>
      </c>
      <c r="F112" s="13" t="s">
        <v>29</v>
      </c>
      <c r="G112" s="13" t="s">
        <v>66</v>
      </c>
      <c r="H112" s="13" t="s">
        <v>122</v>
      </c>
      <c r="I112" s="13" t="s">
        <v>39</v>
      </c>
      <c r="J112" s="11"/>
      <c r="K112" s="11"/>
      <c r="L112" s="11"/>
      <c r="M112" s="15">
        <f t="shared" si="31"/>
        <v>423866087.19999999</v>
      </c>
      <c r="N112" s="15">
        <f t="shared" si="32"/>
        <v>0</v>
      </c>
      <c r="O112" s="15">
        <f t="shared" si="32"/>
        <v>0</v>
      </c>
      <c r="P112" s="7"/>
      <c r="Q112" s="7"/>
      <c r="R112" s="7"/>
    </row>
    <row r="113" spans="1:15" ht="38.25" x14ac:dyDescent="0.2">
      <c r="A113" s="18" t="s">
        <v>114</v>
      </c>
      <c r="B113" s="19" t="s">
        <v>111</v>
      </c>
      <c r="C113" s="19" t="s">
        <v>14</v>
      </c>
      <c r="D113" s="19" t="s">
        <v>41</v>
      </c>
      <c r="E113" s="19" t="s">
        <v>33</v>
      </c>
      <c r="F113" s="19" t="s">
        <v>29</v>
      </c>
      <c r="G113" s="19" t="s">
        <v>66</v>
      </c>
      <c r="H113" s="19" t="s">
        <v>122</v>
      </c>
      <c r="I113" s="19" t="s">
        <v>39</v>
      </c>
      <c r="J113" s="10" t="s">
        <v>115</v>
      </c>
      <c r="K113" s="10" t="s">
        <v>116</v>
      </c>
      <c r="L113" s="10">
        <v>2025</v>
      </c>
      <c r="M113" s="35">
        <v>423866087.19999999</v>
      </c>
      <c r="N113" s="35">
        <v>0</v>
      </c>
      <c r="O113" s="35">
        <v>0</v>
      </c>
    </row>
    <row r="114" spans="1:15" ht="18.75" x14ac:dyDescent="0.3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</row>
    <row r="115" spans="1:15" ht="18.75" x14ac:dyDescent="0.3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</row>
    <row r="116" spans="1:15" ht="18.75" x14ac:dyDescent="0.3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</row>
    <row r="117" spans="1:15" ht="18.75" x14ac:dyDescent="0.3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</row>
  </sheetData>
  <mergeCells count="4">
    <mergeCell ref="A3:O3"/>
    <mergeCell ref="A4:O4"/>
    <mergeCell ref="N2:O2"/>
    <mergeCell ref="N1:O1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2025-03-05T07:17:48Z</dcterms:modified>
</cp:coreProperties>
</file>