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8535" windowWidth="20730" windowHeight="430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F29" i="1" s="1"/>
  <c r="D29" i="1"/>
  <c r="F41" i="1"/>
  <c r="F42" i="1"/>
  <c r="F43" i="1"/>
  <c r="D43" i="1" l="1"/>
  <c r="D42" i="1"/>
  <c r="D41" i="1"/>
  <c r="D22" i="1"/>
  <c r="D21" i="1"/>
  <c r="D13" i="1"/>
  <c r="D9" i="1"/>
  <c r="D28" i="1"/>
  <c r="D24" i="1"/>
  <c r="F22" i="1"/>
  <c r="F21" i="1"/>
  <c r="D19" i="1"/>
  <c r="D18" i="1"/>
  <c r="E15" i="1"/>
  <c r="F13" i="1"/>
  <c r="E11" i="1"/>
  <c r="C11" i="1"/>
  <c r="D11" i="1" s="1"/>
  <c r="F9" i="1"/>
  <c r="E7" i="1"/>
  <c r="D8" i="1"/>
  <c r="C7" i="1"/>
  <c r="D7" i="1" s="1"/>
  <c r="E20" i="1" l="1"/>
  <c r="F28" i="1"/>
  <c r="D40" i="1"/>
  <c r="C15" i="1"/>
  <c r="D15" i="1" s="1"/>
  <c r="F24" i="1"/>
  <c r="F18" i="1"/>
  <c r="C20" i="1"/>
  <c r="D20" i="1" s="1"/>
  <c r="F16" i="1"/>
  <c r="F7" i="1"/>
  <c r="F19" i="1"/>
  <c r="D12" i="1"/>
  <c r="D16" i="1"/>
  <c r="F11" i="1"/>
  <c r="F40" i="1"/>
  <c r="F8" i="1"/>
  <c r="F12" i="1"/>
  <c r="F20" i="1" l="1"/>
  <c r="F15" i="1"/>
</calcChain>
</file>

<file path=xl/sharedStrings.xml><?xml version="1.0" encoding="utf-8"?>
<sst xmlns="http://schemas.openxmlformats.org/spreadsheetml/2006/main" count="86" uniqueCount="80">
  <si>
    <t>Показатель</t>
  </si>
  <si>
    <t>Объем медицинской помощи</t>
  </si>
  <si>
    <t>Финансовое обеспечение медицинской помощи</t>
  </si>
  <si>
    <t>количество исследований</t>
  </si>
  <si>
    <t>на одно застрахованное лицо</t>
  </si>
  <si>
    <t>размер финансового обеспечения</t>
  </si>
  <si>
    <t>норматив/размер финансовых затрат на одно исследование</t>
  </si>
  <si>
    <t>А</t>
  </si>
  <si>
    <t>Компьютерная томография</t>
  </si>
  <si>
    <t>без контрастирования</t>
  </si>
  <si>
    <t>с внутривенным контрастированием</t>
  </si>
  <si>
    <t>иные</t>
  </si>
  <si>
    <t>Магнитно-резонансные томографии</t>
  </si>
  <si>
    <t>Ультразвуковое исследование сердечно-сосудистой системы</t>
  </si>
  <si>
    <t>эхокардиография</t>
  </si>
  <si>
    <t>допплерография сосудов</t>
  </si>
  <si>
    <t>дуплексное сканирование сосудов</t>
  </si>
  <si>
    <t>Эндоскопическое диагностическое исследование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</si>
  <si>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</si>
  <si>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</si>
  <si>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</si>
  <si>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</si>
  <si>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</si>
  <si>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</si>
  <si>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</si>
  <si>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Молекулярно-генетическое исследование с целью диагностики онкологических заболеваний</t>
  </si>
  <si>
    <t>молекулярно-генетическое исследование мутаций в гене BRAF</t>
  </si>
  <si>
    <t>молекулярно-генетическое исследование мутаций в гене EGFR</t>
  </si>
  <si>
    <t>молекулярно-генетическое исследование мутаций в гене KRAS</t>
  </si>
  <si>
    <t>молекулярно-генетическое исследование мутаций в гене NRAS</t>
  </si>
  <si>
    <t>FISH HER2</t>
  </si>
  <si>
    <t>молекулярно-генетическое исследование мутаций в гене BRCA 1/BRCA 2</t>
  </si>
  <si>
    <t>выполненные с применением метода секвенирования нового поколения NGS BRCA 1/BRCA 2</t>
  </si>
  <si>
    <t>определение микросателлитной нестабильности MSI</t>
  </si>
  <si>
    <t>молекулярно-генетическое исследование гена ALK методом флюоресцентной гибридизации in situ (FISH)</t>
  </si>
  <si>
    <t>определение амплификации гена ERBB2 (HER2/Neu) методом флюоресцентной гибридизации in situ (FISH)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</si>
  <si>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</si>
  <si>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№ строки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</si>
  <si>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</si>
  <si>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</si>
  <si>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</si>
  <si>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</si>
  <si>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</si>
  <si>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</si>
  <si>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</si>
  <si>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</si>
  <si>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</si>
  <si>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</si>
  <si>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</si>
  <si>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</si>
  <si>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</si>
  <si>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</si>
  <si>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</si>
  <si>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</si>
  <si>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</si>
  <si>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</si>
  <si>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</si>
  <si>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</si>
  <si>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</si>
  <si>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</si>
  <si>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</si>
  <si>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</si>
  <si>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</si>
  <si>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</si>
  <si>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</si>
  <si>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</si>
  <si>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</si>
  <si>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1 = сумма строк с 1.1 по 1.3 (2 - 4 графы)</t>
  </si>
  <si>
    <t>2 = сумма строк с 2.1 по 2.3 (2 - 4 графы)</t>
  </si>
  <si>
    <t>3 = сумма строк с 3.1 по 3.4 (2 - 4 графы)</t>
  </si>
  <si>
    <t>4 = сумма строк с 4.1 по 4.8 (2 - 4 графы)</t>
  </si>
  <si>
    <t>5 = сумма строк с 5.1 по 5.11 (2 - 4 графы)</t>
  </si>
  <si>
    <t>7</t>
  </si>
  <si>
    <t>ПЭТ-КТ при онкологических заболеваниях</t>
  </si>
  <si>
    <t>8</t>
  </si>
  <si>
    <t>ОФЭКТ/КТ</t>
  </si>
  <si>
    <t>Объем и финансовое обеспечение
отдельных диагностических и лабораторных исследований
на 2025 год</t>
  </si>
  <si>
    <t>"</t>
  </si>
  <si>
    <t>"Приложение 13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</si>
  <si>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Приложение 9 
к постановлению Правительства Брянской области 
от  17 марта 2025 г.  №  141-п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</si>
</sst>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0"/>
    <numFmt numFmtId="166" formatCode="0.0000000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49" fontId="3" fillId="0" borderId="0" xfId="0" applyNumberFormat="1" applyFont="1"/>
    <xf numFmtId="3" fontId="4" fillId="2" borderId="1" xfId="0" applyNumberFormat="1" applyFont="1" applyFill="1" applyBorder="1"/>
    <xf numFmtId="164" fontId="4" fillId="2" borderId="1" xfId="0" applyNumberFormat="1" applyFont="1" applyFill="1" applyBorder="1"/>
    <xf numFmtId="4" fontId="4" fillId="2" borderId="1" xfId="0" applyNumberFormat="1" applyFont="1" applyFill="1" applyBorder="1"/>
    <xf numFmtId="3" fontId="5" fillId="0" borderId="1" xfId="0" applyNumberFormat="1" applyFont="1" applyBorder="1"/>
    <xf numFmtId="164" fontId="5" fillId="0" borderId="1" xfId="0" applyNumberFormat="1" applyFont="1" applyBorder="1"/>
    <xf numFmtId="4" fontId="5" fillId="0" borderId="1" xfId="0" applyNumberFormat="1" applyFont="1" applyBorder="1"/>
    <xf numFmtId="3" fontId="6" fillId="0" borderId="1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165" fontId="6" fillId="0" borderId="1" xfId="0" applyNumberFormat="1" applyFont="1" applyBorder="1"/>
    <xf numFmtId="166" fontId="6" fillId="0" borderId="1" xfId="0" applyNumberFormat="1" applyFont="1" applyBorder="1"/>
    <xf numFmtId="164" fontId="6" fillId="0" borderId="1" xfId="0" applyNumberFormat="1" applyFont="1" applyBorder="1"/>
    <xf numFmtId="4" fontId="3" fillId="0" borderId="0" xfId="0" applyNumberFormat="1" applyFont="1"/>
    <xf numFmtId="0" fontId="7" fillId="3" borderId="0" xfId="0" applyFont="1" applyFill="1" applyAlignment="1">
      <alignment horizontal="right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zoomScale="90" zoomScaleNormal="90" zoomScaleSheetLayoutView="90" workbookViewId="0">
      <selection activeCell="E1" sqref="E1:F1"/>
    </sheetView>
  </sheetViews>
  <sheetFormatPr defaultRowHeight="15" x14ac:dyDescent="0.25"/>
  <cols>
    <col min="1" max="1" width="29.28515625" style="8" customWidth="1"/>
    <col min="2" max="2" width="41" style="6" customWidth="1"/>
    <col min="3" max="3" width="14.140625" style="6" customWidth="1"/>
    <col min="4" max="4" width="14.5703125" style="6" customWidth="1"/>
    <col min="5" max="5" width="16.85546875" style="6" customWidth="1"/>
    <col min="6" max="6" width="18.42578125" style="6" customWidth="1"/>
    <col min="7" max="9" width="9.140625" style="6"/>
    <col min="10" max="10" width="16.42578125" style="6" customWidth="1"/>
    <col min="11" max="16384" width="9.140625" style="6"/>
  </cols>
  <sheetData>
    <row r="1" spans="1:10" ht="55.5" customHeight="1" x14ac:dyDescent="0.25">
      <c r="E1" s="22" t="s">
        <v>79</v>
      </c>
      <c r="F1" s="23"/>
    </row>
    <row r="2" spans="1:10" ht="84" customHeight="1" x14ac:dyDescent="0.25">
      <c r="A2" s="1"/>
      <c r="B2" s="2"/>
      <c r="C2" s="2"/>
      <c r="D2" s="2"/>
      <c r="E2" s="24" t="s">
        <v>78</v>
      </c>
      <c r="F2" s="25"/>
    </row>
    <row r="3" spans="1:10" ht="52.5" customHeight="1" x14ac:dyDescent="0.25">
      <c r="A3" s="28" t="s">
        <v>76</v>
      </c>
      <c r="B3" s="28"/>
      <c r="C3" s="28"/>
      <c r="D3" s="28"/>
      <c r="E3" s="28"/>
      <c r="F3" s="28"/>
      <c r="G3" s="7"/>
      <c r="H3" s="7"/>
      <c r="I3" s="7"/>
      <c r="J3" s="7"/>
    </row>
    <row r="4" spans="1:10" ht="28.5" customHeight="1" x14ac:dyDescent="0.25">
      <c r="A4" s="26" t="s">
        <v>37</v>
      </c>
      <c r="B4" s="27" t="s">
        <v>0</v>
      </c>
      <c r="C4" s="27" t="s">
        <v>1</v>
      </c>
      <c r="D4" s="27"/>
      <c r="E4" s="27" t="s">
        <v>2</v>
      </c>
      <c r="F4" s="27"/>
    </row>
    <row r="5" spans="1:10" ht="62.25" customHeight="1" x14ac:dyDescent="0.25">
      <c r="A5" s="26"/>
      <c r="B5" s="27"/>
      <c r="C5" s="5" t="s">
        <v>3</v>
      </c>
      <c r="D5" s="5" t="s">
        <v>4</v>
      </c>
      <c r="E5" s="5" t="s">
        <v>5</v>
      </c>
      <c r="F5" s="5" t="s">
        <v>6</v>
      </c>
    </row>
    <row r="6" spans="1:10" x14ac:dyDescent="0.25">
      <c r="A6" s="4" t="s">
        <v>7</v>
      </c>
      <c r="B6" s="5">
        <v>1</v>
      </c>
      <c r="C6" s="5">
        <v>2</v>
      </c>
      <c r="D6" s="5">
        <v>3</v>
      </c>
      <c r="E6" s="5">
        <v>4</v>
      </c>
      <c r="F6" s="5">
        <v>5</v>
      </c>
    </row>
    <row r="7" spans="1:10" ht="30" x14ac:dyDescent="0.25">
      <c r="A7" s="4" t="s">
        <v>67</v>
      </c>
      <c r="B7" s="3" t="s">
        <v>8</v>
      </c>
      <c r="C7" s="9">
        <f>C8+C9</f>
        <v>68136</v>
      </c>
      <c r="D7" s="10">
        <f>C7/1127261</f>
        <v>6.0443854617519811E-2</v>
      </c>
      <c r="E7" s="11">
        <f>E8+E9</f>
        <v>181373.24</v>
      </c>
      <c r="F7" s="11">
        <f>E7/C7*1000</f>
        <v>2661.9296700716213</v>
      </c>
    </row>
    <row r="8" spans="1:10" x14ac:dyDescent="0.25">
      <c r="A8" s="4" t="s">
        <v>38</v>
      </c>
      <c r="B8" s="3" t="s">
        <v>9</v>
      </c>
      <c r="C8" s="12">
        <v>58618</v>
      </c>
      <c r="D8" s="13">
        <f>C8/1127261</f>
        <v>5.2000379681369266E-2</v>
      </c>
      <c r="E8" s="14">
        <v>122911.78</v>
      </c>
      <c r="F8" s="14">
        <f>E8/C8*1000</f>
        <v>2096.8265720427171</v>
      </c>
    </row>
    <row r="9" spans="1:10" x14ac:dyDescent="0.25">
      <c r="A9" s="4" t="s">
        <v>39</v>
      </c>
      <c r="B9" s="3" t="s">
        <v>10</v>
      </c>
      <c r="C9" s="12">
        <v>9518</v>
      </c>
      <c r="D9" s="13">
        <f>C9/1127261</f>
        <v>8.4434749361505454E-3</v>
      </c>
      <c r="E9" s="14">
        <v>58461.46</v>
      </c>
      <c r="F9" s="14">
        <f>E9/C9*1000</f>
        <v>6142.2000420256354</v>
      </c>
    </row>
    <row r="10" spans="1:10" x14ac:dyDescent="0.25">
      <c r="A10" s="4" t="s">
        <v>40</v>
      </c>
      <c r="B10" s="3" t="s">
        <v>11</v>
      </c>
      <c r="C10" s="15"/>
      <c r="D10" s="16"/>
      <c r="E10" s="17"/>
      <c r="F10" s="17"/>
    </row>
    <row r="11" spans="1:10" ht="30" x14ac:dyDescent="0.25">
      <c r="A11" s="4" t="s">
        <v>68</v>
      </c>
      <c r="B11" s="3" t="s">
        <v>12</v>
      </c>
      <c r="C11" s="9">
        <f>C12+C13</f>
        <v>32514</v>
      </c>
      <c r="D11" s="10">
        <f>C11/1127261</f>
        <v>2.8843364580163778E-2</v>
      </c>
      <c r="E11" s="11">
        <f>E12+E13</f>
        <v>123399.62</v>
      </c>
      <c r="F11" s="11">
        <f>E11/C11*1000</f>
        <v>3795.2764962785263</v>
      </c>
    </row>
    <row r="12" spans="1:10" x14ac:dyDescent="0.25">
      <c r="A12" s="4" t="s">
        <v>41</v>
      </c>
      <c r="B12" s="3" t="s">
        <v>9</v>
      </c>
      <c r="C12" s="12">
        <v>24298</v>
      </c>
      <c r="D12" s="13">
        <f>C12/1127261</f>
        <v>2.1554901659864043E-2</v>
      </c>
      <c r="E12" s="14">
        <v>63643.01</v>
      </c>
      <c r="F12" s="14">
        <f>E12/C12*1000</f>
        <v>2619.2694872005927</v>
      </c>
    </row>
    <row r="13" spans="1:10" x14ac:dyDescent="0.25">
      <c r="A13" s="4" t="s">
        <v>42</v>
      </c>
      <c r="B13" s="3" t="s">
        <v>10</v>
      </c>
      <c r="C13" s="12">
        <v>8216</v>
      </c>
      <c r="D13" s="13">
        <f>C13/1127261</f>
        <v>7.2884629202997356E-3</v>
      </c>
      <c r="E13" s="14">
        <v>59756.61</v>
      </c>
      <c r="F13" s="14">
        <f>E13/C13*1000</f>
        <v>7273.1998539435244</v>
      </c>
    </row>
    <row r="14" spans="1:10" x14ac:dyDescent="0.25">
      <c r="A14" s="4" t="s">
        <v>43</v>
      </c>
      <c r="B14" s="3" t="s">
        <v>11</v>
      </c>
      <c r="C14" s="15"/>
      <c r="D14" s="18"/>
      <c r="E14" s="17"/>
      <c r="F14" s="17"/>
    </row>
    <row r="15" spans="1:10" ht="30" x14ac:dyDescent="0.25">
      <c r="A15" s="4" t="s">
        <v>69</v>
      </c>
      <c r="B15" s="3" t="s">
        <v>13</v>
      </c>
      <c r="C15" s="9">
        <f>C16+C17+C18+C19</f>
        <v>90567</v>
      </c>
      <c r="D15" s="10">
        <f>C15/1127261</f>
        <v>8.0342529369861998E-2</v>
      </c>
      <c r="E15" s="11">
        <f>E16+E17+E18+E19</f>
        <v>62890.09</v>
      </c>
      <c r="F15" s="11">
        <f>E15/C15*1000</f>
        <v>694.40403237382259</v>
      </c>
    </row>
    <row r="16" spans="1:10" x14ac:dyDescent="0.25">
      <c r="A16" s="4" t="s">
        <v>44</v>
      </c>
      <c r="B16" s="3" t="s">
        <v>14</v>
      </c>
      <c r="C16" s="12">
        <v>46582</v>
      </c>
      <c r="D16" s="13">
        <f>C16/1127261</f>
        <v>4.1323171829771452E-2</v>
      </c>
      <c r="E16" s="14">
        <v>31278.899999999998</v>
      </c>
      <c r="F16" s="14">
        <f>E16/C16*1000</f>
        <v>671.48040015456615</v>
      </c>
    </row>
    <row r="17" spans="1:6" x14ac:dyDescent="0.25">
      <c r="A17" s="4" t="s">
        <v>45</v>
      </c>
      <c r="B17" s="3" t="s">
        <v>15</v>
      </c>
      <c r="C17" s="12"/>
      <c r="D17" s="19"/>
      <c r="E17" s="17"/>
      <c r="F17" s="17"/>
    </row>
    <row r="18" spans="1:6" x14ac:dyDescent="0.25">
      <c r="A18" s="4" t="s">
        <v>46</v>
      </c>
      <c r="B18" s="3" t="s">
        <v>16</v>
      </c>
      <c r="C18" s="12">
        <v>42897</v>
      </c>
      <c r="D18" s="13">
        <f>C18/1127261</f>
        <v>3.8054186208872659E-2</v>
      </c>
      <c r="E18" s="14">
        <v>30901.31</v>
      </c>
      <c r="F18" s="14">
        <f>E18/C18*1000</f>
        <v>720.36063127957675</v>
      </c>
    </row>
    <row r="19" spans="1:6" x14ac:dyDescent="0.25">
      <c r="A19" s="4" t="s">
        <v>47</v>
      </c>
      <c r="B19" s="3" t="s">
        <v>11</v>
      </c>
      <c r="C19" s="12">
        <v>1088</v>
      </c>
      <c r="D19" s="13">
        <f>C19/1127261</f>
        <v>9.6517133121788127E-4</v>
      </c>
      <c r="E19" s="14">
        <v>709.88</v>
      </c>
      <c r="F19" s="14">
        <f>E19/C19*1000</f>
        <v>652.46323529411768</v>
      </c>
    </row>
    <row r="20" spans="1:6" ht="30" x14ac:dyDescent="0.25">
      <c r="A20" s="4" t="s">
        <v>70</v>
      </c>
      <c r="B20" s="3" t="s">
        <v>17</v>
      </c>
      <c r="C20" s="9">
        <f>SUM(C21:C28)</f>
        <v>48756</v>
      </c>
      <c r="D20" s="10">
        <f>C20/1127261</f>
        <v>4.3251740280201303E-2</v>
      </c>
      <c r="E20" s="11">
        <f>SUM(E21:E28)</f>
        <v>62690.28</v>
      </c>
      <c r="F20" s="11">
        <f>E20/C20*1000</f>
        <v>1285.7962096972678</v>
      </c>
    </row>
    <row r="21" spans="1:6" x14ac:dyDescent="0.25">
      <c r="A21" s="4" t="s">
        <v>48</v>
      </c>
      <c r="B21" s="3" t="s">
        <v>18</v>
      </c>
      <c r="C21" s="12">
        <v>970</v>
      </c>
      <c r="D21" s="13">
        <f>C21/1127261</f>
        <v>8.6049282286888309E-4</v>
      </c>
      <c r="E21" s="14">
        <v>1061.94</v>
      </c>
      <c r="F21" s="14">
        <f>E21/C21*1000</f>
        <v>1094.7835051546392</v>
      </c>
    </row>
    <row r="22" spans="1:6" x14ac:dyDescent="0.25">
      <c r="A22" s="4" t="s">
        <v>49</v>
      </c>
      <c r="B22" s="3" t="s">
        <v>19</v>
      </c>
      <c r="C22" s="12">
        <v>40295</v>
      </c>
      <c r="D22" s="13">
        <f>C22/1127261</f>
        <v>3.5745936389176954E-2</v>
      </c>
      <c r="E22" s="14">
        <v>49753.84</v>
      </c>
      <c r="F22" s="14">
        <f>E22/C22*1000</f>
        <v>1234.739794019109</v>
      </c>
    </row>
    <row r="23" spans="1:6" x14ac:dyDescent="0.25">
      <c r="A23" s="4" t="s">
        <v>50</v>
      </c>
      <c r="B23" s="3" t="s">
        <v>20</v>
      </c>
      <c r="C23" s="15"/>
      <c r="D23" s="20"/>
      <c r="E23" s="17"/>
      <c r="F23" s="17"/>
    </row>
    <row r="24" spans="1:6" x14ac:dyDescent="0.25">
      <c r="A24" s="4" t="s">
        <v>51</v>
      </c>
      <c r="B24" s="3" t="s">
        <v>21</v>
      </c>
      <c r="C24" s="12">
        <v>6385</v>
      </c>
      <c r="D24" s="13">
        <f>C24/1127261</f>
        <v>5.6641718288843491E-3</v>
      </c>
      <c r="E24" s="14">
        <v>10820.88</v>
      </c>
      <c r="F24" s="14">
        <f>E24/C24*1000</f>
        <v>1694.7345340642128</v>
      </c>
    </row>
    <row r="25" spans="1:6" x14ac:dyDescent="0.25">
      <c r="A25" s="4" t="s">
        <v>52</v>
      </c>
      <c r="B25" s="3" t="s">
        <v>22</v>
      </c>
      <c r="C25" s="15"/>
      <c r="D25" s="20"/>
      <c r="E25" s="17"/>
      <c r="F25" s="17"/>
    </row>
    <row r="26" spans="1:6" x14ac:dyDescent="0.25">
      <c r="A26" s="4" t="s">
        <v>53</v>
      </c>
      <c r="B26" s="3" t="s">
        <v>23</v>
      </c>
      <c r="C26" s="15"/>
      <c r="D26" s="20"/>
      <c r="E26" s="17"/>
      <c r="F26" s="17"/>
    </row>
    <row r="27" spans="1:6" x14ac:dyDescent="0.25">
      <c r="A27" s="4" t="s">
        <v>54</v>
      </c>
      <c r="B27" s="3" t="s">
        <v>24</v>
      </c>
      <c r="C27" s="15"/>
      <c r="D27" s="20"/>
      <c r="E27" s="17"/>
      <c r="F27" s="17"/>
    </row>
    <row r="28" spans="1:6" x14ac:dyDescent="0.25">
      <c r="A28" s="4" t="s">
        <v>55</v>
      </c>
      <c r="B28" s="3" t="s">
        <v>11</v>
      </c>
      <c r="C28" s="12">
        <v>1106</v>
      </c>
      <c r="D28" s="13">
        <f t="shared" ref="D28" si="0">C28/1127261</f>
        <v>9.8113923927111812E-4</v>
      </c>
      <c r="E28" s="14">
        <v>1053.6199999999999</v>
      </c>
      <c r="F28" s="14">
        <f>E28/C28*1000</f>
        <v>952.64014466546098</v>
      </c>
    </row>
    <row r="29" spans="1:6" ht="45" x14ac:dyDescent="0.25">
      <c r="A29" s="4" t="s">
        <v>71</v>
      </c>
      <c r="B29" s="3" t="s">
        <v>25</v>
      </c>
      <c r="C29" s="9">
        <v>1784</v>
      </c>
      <c r="D29" s="10">
        <f>C29/1127261</f>
        <v>1.5825971092763788E-3</v>
      </c>
      <c r="E29" s="11">
        <f>SUM(E30:E40)</f>
        <v>19076.671999999999</v>
      </c>
      <c r="F29" s="11">
        <f>E29/C29*1000</f>
        <v>10693.201793721972</v>
      </c>
    </row>
    <row r="30" spans="1:6" ht="30" x14ac:dyDescent="0.25">
      <c r="A30" s="4" t="s">
        <v>56</v>
      </c>
      <c r="B30" s="3" t="s">
        <v>26</v>
      </c>
      <c r="C30" s="12">
        <v>397</v>
      </c>
      <c r="D30" s="13">
        <v>3.5218108317417173E-4</v>
      </c>
      <c r="E30" s="14">
        <v>4357.1000000000004</v>
      </c>
      <c r="F30" s="14">
        <v>10975.062972292193</v>
      </c>
    </row>
    <row r="31" spans="1:6" ht="30" x14ac:dyDescent="0.25">
      <c r="A31" s="4" t="s">
        <v>57</v>
      </c>
      <c r="B31" s="3" t="s">
        <v>27</v>
      </c>
      <c r="C31" s="12">
        <v>52</v>
      </c>
      <c r="D31" s="13">
        <v>4.6129512153795791E-5</v>
      </c>
      <c r="E31" s="14">
        <v>570.70000000000005</v>
      </c>
      <c r="F31" s="14">
        <v>10975.057692307691</v>
      </c>
    </row>
    <row r="32" spans="1:6" ht="30" x14ac:dyDescent="0.25">
      <c r="A32" s="4" t="s">
        <v>58</v>
      </c>
      <c r="B32" s="3" t="s">
        <v>28</v>
      </c>
      <c r="C32" s="12">
        <v>329</v>
      </c>
      <c r="D32" s="13">
        <v>2.9185787497305416E-4</v>
      </c>
      <c r="E32" s="14">
        <v>3895.3</v>
      </c>
      <c r="F32" s="14">
        <v>11839.829787234043</v>
      </c>
    </row>
    <row r="33" spans="1:6" ht="30" x14ac:dyDescent="0.25">
      <c r="A33" s="4" t="s">
        <v>59</v>
      </c>
      <c r="B33" s="3" t="s">
        <v>29</v>
      </c>
      <c r="C33" s="12">
        <v>334</v>
      </c>
      <c r="D33" s="13">
        <v>2.9629340498784219E-4</v>
      </c>
      <c r="E33" s="14">
        <v>3853.1</v>
      </c>
      <c r="F33" s="14">
        <v>11536.22754491018</v>
      </c>
    </row>
    <row r="34" spans="1:6" x14ac:dyDescent="0.25">
      <c r="A34" s="4" t="s">
        <v>60</v>
      </c>
      <c r="B34" s="3" t="s">
        <v>30</v>
      </c>
      <c r="C34" s="12"/>
      <c r="D34" s="13"/>
      <c r="E34" s="14"/>
      <c r="F34" s="14"/>
    </row>
    <row r="35" spans="1:6" ht="30" x14ac:dyDescent="0.25">
      <c r="A35" s="4" t="s">
        <v>61</v>
      </c>
      <c r="B35" s="3" t="s">
        <v>31</v>
      </c>
      <c r="C35" s="12">
        <v>267</v>
      </c>
      <c r="D35" s="13">
        <v>2.3685730278968226E-4</v>
      </c>
      <c r="E35" s="14">
        <v>366.37200000000001</v>
      </c>
      <c r="F35" s="14">
        <v>1372.1797752808989</v>
      </c>
    </row>
    <row r="36" spans="1:6" ht="45" x14ac:dyDescent="0.25">
      <c r="A36" s="4" t="s">
        <v>62</v>
      </c>
      <c r="B36" s="3" t="s">
        <v>32</v>
      </c>
      <c r="C36" s="12">
        <v>60</v>
      </c>
      <c r="D36" s="13">
        <v>5.3226360177456682E-5</v>
      </c>
      <c r="E36" s="14">
        <v>2568.6</v>
      </c>
      <c r="F36" s="14">
        <v>42810.033333333333</v>
      </c>
    </row>
    <row r="37" spans="1:6" ht="30" x14ac:dyDescent="0.25">
      <c r="A37" s="4" t="s">
        <v>63</v>
      </c>
      <c r="B37" s="3" t="s">
        <v>33</v>
      </c>
      <c r="C37" s="12"/>
      <c r="D37" s="13"/>
      <c r="E37" s="14"/>
      <c r="F37" s="14"/>
    </row>
    <row r="38" spans="1:6" ht="45" x14ac:dyDescent="0.25">
      <c r="A38" s="4" t="s">
        <v>64</v>
      </c>
      <c r="B38" s="3" t="s">
        <v>34</v>
      </c>
      <c r="C38" s="12"/>
      <c r="D38" s="13"/>
      <c r="E38" s="14"/>
      <c r="F38" s="14"/>
    </row>
    <row r="39" spans="1:6" ht="45" x14ac:dyDescent="0.25">
      <c r="A39" s="4" t="s">
        <v>65</v>
      </c>
      <c r="B39" s="3" t="s">
        <v>35</v>
      </c>
      <c r="C39" s="12"/>
      <c r="D39" s="13"/>
      <c r="E39" s="14"/>
      <c r="F39" s="14"/>
    </row>
    <row r="40" spans="1:6" x14ac:dyDescent="0.25">
      <c r="A40" s="4" t="s">
        <v>66</v>
      </c>
      <c r="B40" s="3" t="s">
        <v>11</v>
      </c>
      <c r="C40" s="12">
        <v>345</v>
      </c>
      <c r="D40" s="13">
        <f>C40/1127261</f>
        <v>3.0605157102037595E-4</v>
      </c>
      <c r="E40" s="14">
        <v>3465.5</v>
      </c>
      <c r="F40" s="14">
        <f>E40/C40*1000</f>
        <v>10044.927536231884</v>
      </c>
    </row>
    <row r="41" spans="1:6" ht="75" x14ac:dyDescent="0.25">
      <c r="A41" s="4">
        <v>6</v>
      </c>
      <c r="B41" s="3" t="s">
        <v>36</v>
      </c>
      <c r="C41" s="9">
        <v>20006</v>
      </c>
      <c r="D41" s="10">
        <f>C41/1127261</f>
        <v>1.7747442695169972E-2</v>
      </c>
      <c r="E41" s="11">
        <v>90745.33</v>
      </c>
      <c r="F41" s="11">
        <f>E41/C41*1000</f>
        <v>4535.9057282815156</v>
      </c>
    </row>
    <row r="42" spans="1:6" x14ac:dyDescent="0.25">
      <c r="A42" s="4" t="s">
        <v>72</v>
      </c>
      <c r="B42" s="3" t="s">
        <v>73</v>
      </c>
      <c r="C42" s="9">
        <v>2493</v>
      </c>
      <c r="D42" s="10">
        <f>C42/1127261</f>
        <v>2.2115552653733253E-3</v>
      </c>
      <c r="E42" s="11">
        <v>88288.1</v>
      </c>
      <c r="F42" s="11">
        <f>E42/C42*1000</f>
        <v>35414.400320898516</v>
      </c>
    </row>
    <row r="43" spans="1:6" x14ac:dyDescent="0.25">
      <c r="A43" s="4" t="s">
        <v>74</v>
      </c>
      <c r="B43" s="3" t="s">
        <v>75</v>
      </c>
      <c r="C43" s="9">
        <v>4385</v>
      </c>
      <c r="D43" s="10">
        <f>C43/1127261</f>
        <v>3.8899598229691261E-3</v>
      </c>
      <c r="E43" s="11">
        <v>21309.34</v>
      </c>
      <c r="F43" s="11">
        <f>E43/C43*1000</f>
        <v>4859.5986316989738</v>
      </c>
    </row>
    <row r="44" spans="1:6" x14ac:dyDescent="0.25">
      <c r="A44" s="8" t="s">
        <v>77</v>
      </c>
    </row>
    <row r="45" spans="1:6" x14ac:dyDescent="0.25">
      <c r="C45" s="21"/>
      <c r="D45" s="21"/>
      <c r="E45" s="21"/>
    </row>
  </sheetData>
  <mergeCells count="7">
    <mergeCell ref="E1:F1"/>
    <mergeCell ref="E2:F2"/>
    <mergeCell ref="A4:A5"/>
    <mergeCell ref="B4:B5"/>
    <mergeCell ref="C4:D4"/>
    <mergeCell ref="E4:F4"/>
    <mergeCell ref="A3:F3"/>
  </mergeCells>
  <printOptions horizontalCentered="1" verticalCentered="1"/>
  <pageMargins left="0" right="0" top="0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2025-02-25T14:53:20Z</cp:lastPrinted>
  <dcterms:created xsi:type="dcterms:W3CDTF">2015-06-05T18:19:34Z</dcterms:created>
  <dcterms:modified xsi:type="dcterms:W3CDTF">2025-03-25T06:09:04Z</dcterms:modified>
</cp:coreProperties>
</file>