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\\serverdelo\work\Департамент ТЭК и ЖКХ\201\Новая программа ПЕРЕСЕЛЕНИЯ\Изменения в ПРОГРАММУ\"/>
    </mc:Choice>
  </mc:AlternateContent>
  <xr:revisionPtr revIDLastSave="0" documentId="13_ncr:1_{1B6947A8-C162-4494-8BD4-E84A54BEAB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1" r:id="rId1"/>
  </sheets>
  <definedNames>
    <definedName name="_xlnm.Print_Titles" localSheetId="0">'Приложение 6'!$8:$12</definedName>
    <definedName name="_xlnm.Print_Area" localSheetId="0">'Приложение 6'!$A$1:$S$40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  <c r="F33" i="1"/>
  <c r="H33" i="1"/>
  <c r="I33" i="1"/>
  <c r="K33" i="1"/>
  <c r="L33" i="1"/>
  <c r="M33" i="1"/>
  <c r="O33" i="1"/>
  <c r="P33" i="1"/>
  <c r="R33" i="1"/>
  <c r="S33" i="1"/>
  <c r="C33" i="1"/>
  <c r="Q37" i="1"/>
  <c r="N37" i="1"/>
  <c r="J37" i="1"/>
  <c r="G37" i="1"/>
  <c r="D37" i="1"/>
  <c r="Q36" i="1"/>
  <c r="N36" i="1"/>
  <c r="J36" i="1"/>
  <c r="G36" i="1"/>
  <c r="D36" i="1"/>
  <c r="Q35" i="1"/>
  <c r="N35" i="1"/>
  <c r="J35" i="1"/>
  <c r="G35" i="1"/>
  <c r="D35" i="1"/>
  <c r="Q34" i="1"/>
  <c r="N34" i="1"/>
  <c r="J34" i="1"/>
  <c r="G34" i="1"/>
  <c r="D34" i="1"/>
  <c r="E24" i="1"/>
  <c r="F24" i="1"/>
  <c r="H24" i="1"/>
  <c r="I24" i="1"/>
  <c r="K24" i="1"/>
  <c r="L24" i="1"/>
  <c r="M24" i="1"/>
  <c r="O24" i="1"/>
  <c r="P24" i="1"/>
  <c r="R24" i="1"/>
  <c r="S24" i="1"/>
  <c r="C24" i="1"/>
  <c r="Q27" i="1"/>
  <c r="N27" i="1"/>
  <c r="J27" i="1"/>
  <c r="G27" i="1"/>
  <c r="D27" i="1"/>
  <c r="Q26" i="1"/>
  <c r="N26" i="1"/>
  <c r="J26" i="1"/>
  <c r="G26" i="1"/>
  <c r="D26" i="1"/>
  <c r="Q25" i="1"/>
  <c r="N25" i="1"/>
  <c r="J25" i="1"/>
  <c r="G25" i="1"/>
  <c r="D25" i="1"/>
  <c r="E17" i="1"/>
  <c r="F17" i="1"/>
  <c r="H17" i="1"/>
  <c r="I17" i="1"/>
  <c r="K17" i="1"/>
  <c r="L17" i="1"/>
  <c r="M17" i="1"/>
  <c r="O17" i="1"/>
  <c r="P17" i="1"/>
  <c r="R17" i="1"/>
  <c r="S17" i="1"/>
  <c r="C17" i="1"/>
  <c r="Q18" i="1"/>
  <c r="Q17" i="1" s="1"/>
  <c r="N18" i="1"/>
  <c r="N17" i="1" s="1"/>
  <c r="J18" i="1"/>
  <c r="J17" i="1" s="1"/>
  <c r="G18" i="1"/>
  <c r="G17" i="1" s="1"/>
  <c r="D18" i="1"/>
  <c r="D17" i="1" s="1"/>
  <c r="E19" i="1"/>
  <c r="F19" i="1"/>
  <c r="H19" i="1"/>
  <c r="I19" i="1"/>
  <c r="K19" i="1"/>
  <c r="L19" i="1"/>
  <c r="M19" i="1"/>
  <c r="O19" i="1"/>
  <c r="R19" i="1"/>
  <c r="S19" i="1"/>
  <c r="C19" i="1"/>
  <c r="E28" i="1"/>
  <c r="F28" i="1"/>
  <c r="H28" i="1"/>
  <c r="I28" i="1"/>
  <c r="K28" i="1"/>
  <c r="L28" i="1"/>
  <c r="M28" i="1"/>
  <c r="O28" i="1"/>
  <c r="R28" i="1"/>
  <c r="S28" i="1"/>
  <c r="C28" i="1"/>
  <c r="E38" i="1"/>
  <c r="F38" i="1"/>
  <c r="H38" i="1"/>
  <c r="I38" i="1"/>
  <c r="K38" i="1"/>
  <c r="L38" i="1"/>
  <c r="M38" i="1"/>
  <c r="O38" i="1"/>
  <c r="R38" i="1"/>
  <c r="S38" i="1"/>
  <c r="C38" i="1"/>
  <c r="Q31" i="1"/>
  <c r="N31" i="1"/>
  <c r="J31" i="1"/>
  <c r="G31" i="1"/>
  <c r="D31" i="1"/>
  <c r="D28" i="1" s="1"/>
  <c r="Q22" i="1"/>
  <c r="N22" i="1"/>
  <c r="J22" i="1"/>
  <c r="G22" i="1"/>
  <c r="G19" i="1" s="1"/>
  <c r="D22" i="1"/>
  <c r="D19" i="1" s="1"/>
  <c r="H23" i="1" l="1"/>
  <c r="S14" i="1"/>
  <c r="H14" i="1"/>
  <c r="E16" i="1"/>
  <c r="E32" i="1"/>
  <c r="M16" i="1"/>
  <c r="E23" i="1"/>
  <c r="K14" i="1"/>
  <c r="P14" i="1"/>
  <c r="E14" i="1"/>
  <c r="R23" i="1"/>
  <c r="R14" i="1"/>
  <c r="F14" i="1"/>
  <c r="F32" i="1"/>
  <c r="F23" i="1"/>
  <c r="Q24" i="1"/>
  <c r="O23" i="1"/>
  <c r="F16" i="1"/>
  <c r="O14" i="1"/>
  <c r="O32" i="1"/>
  <c r="I16" i="1"/>
  <c r="M23" i="1"/>
  <c r="H16" i="1"/>
  <c r="D33" i="1"/>
  <c r="N33" i="1"/>
  <c r="Q33" i="1"/>
  <c r="M14" i="1"/>
  <c r="D24" i="1"/>
  <c r="M32" i="1"/>
  <c r="G24" i="1"/>
  <c r="J33" i="1"/>
  <c r="L14" i="1"/>
  <c r="I14" i="1"/>
  <c r="J24" i="1"/>
  <c r="D16" i="1"/>
  <c r="C14" i="1"/>
  <c r="N24" i="1"/>
  <c r="L32" i="1"/>
  <c r="G33" i="1"/>
  <c r="H32" i="1"/>
  <c r="L23" i="1"/>
  <c r="C23" i="1"/>
  <c r="L16" i="1"/>
  <c r="G16" i="1"/>
  <c r="K16" i="1"/>
  <c r="S32" i="1"/>
  <c r="R32" i="1"/>
  <c r="K32" i="1"/>
  <c r="I32" i="1"/>
  <c r="C32" i="1"/>
  <c r="S23" i="1"/>
  <c r="K23" i="1"/>
  <c r="I23" i="1"/>
  <c r="R16" i="1"/>
  <c r="O16" i="1"/>
  <c r="S16" i="1"/>
  <c r="C16" i="1"/>
  <c r="S15" i="1"/>
  <c r="S13" i="1" s="1"/>
  <c r="R15" i="1"/>
  <c r="I15" i="1"/>
  <c r="H15" i="1"/>
  <c r="H13" i="1" s="1"/>
  <c r="O15" i="1"/>
  <c r="F15" i="1"/>
  <c r="K15" i="1"/>
  <c r="K13" i="1" s="1"/>
  <c r="M15" i="1"/>
  <c r="E15" i="1"/>
  <c r="L15" i="1"/>
  <c r="C15" i="1"/>
  <c r="E13" i="1" l="1"/>
  <c r="F13" i="1"/>
  <c r="O13" i="1"/>
  <c r="Q14" i="1"/>
  <c r="R13" i="1"/>
  <c r="D14" i="1"/>
  <c r="J14" i="1"/>
  <c r="L13" i="1"/>
  <c r="M13" i="1"/>
  <c r="N14" i="1"/>
  <c r="D23" i="1"/>
  <c r="I13" i="1"/>
  <c r="G14" i="1"/>
  <c r="C13" i="1"/>
  <c r="Q39" i="1"/>
  <c r="Q38" i="1" s="1"/>
  <c r="Q32" i="1" s="1"/>
  <c r="P39" i="1"/>
  <c r="J39" i="1"/>
  <c r="J38" i="1" s="1"/>
  <c r="J32" i="1" s="1"/>
  <c r="G39" i="1"/>
  <c r="G38" i="1" s="1"/>
  <c r="G32" i="1" s="1"/>
  <c r="D39" i="1"/>
  <c r="D38" i="1" s="1"/>
  <c r="Q29" i="1"/>
  <c r="Q28" i="1" s="1"/>
  <c r="Q23" i="1" s="1"/>
  <c r="P29" i="1"/>
  <c r="J29" i="1"/>
  <c r="J28" i="1" s="1"/>
  <c r="J23" i="1" s="1"/>
  <c r="G29" i="1"/>
  <c r="G28" i="1" s="1"/>
  <c r="Q20" i="1"/>
  <c r="Q19" i="1" s="1"/>
  <c r="P20" i="1"/>
  <c r="J20" i="1"/>
  <c r="J19" i="1" s="1"/>
  <c r="J16" i="1" l="1"/>
  <c r="J15" i="1"/>
  <c r="J13" i="1" s="1"/>
  <c r="D32" i="1"/>
  <c r="D15" i="1"/>
  <c r="D13" i="1" s="1"/>
  <c r="Q16" i="1"/>
  <c r="Q15" i="1"/>
  <c r="Q13" i="1" s="1"/>
  <c r="G23" i="1"/>
  <c r="G15" i="1"/>
  <c r="G13" i="1" s="1"/>
  <c r="N20" i="1"/>
  <c r="N19" i="1" s="1"/>
  <c r="P19" i="1"/>
  <c r="N29" i="1"/>
  <c r="N28" i="1" s="1"/>
  <c r="N23" i="1" s="1"/>
  <c r="P28" i="1"/>
  <c r="P23" i="1" s="1"/>
  <c r="N39" i="1"/>
  <c r="N38" i="1" s="1"/>
  <c r="N32" i="1" s="1"/>
  <c r="P38" i="1"/>
  <c r="P32" i="1" s="1"/>
  <c r="P16" i="1" l="1"/>
  <c r="P15" i="1"/>
  <c r="P13" i="1" s="1"/>
  <c r="N16" i="1"/>
  <c r="N15" i="1"/>
  <c r="N13" i="1" s="1"/>
</calcChain>
</file>

<file path=xl/sharedStrings.xml><?xml version="1.0" encoding="utf-8"?>
<sst xmlns="http://schemas.openxmlformats.org/spreadsheetml/2006/main" count="83" uniqueCount="58">
  <si>
    <t>План мероприятий по переселению граждан из аварийного жилищного фонда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</si>
  <si>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</si>
  <si>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</si>
  <si>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</si>
  <si>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</si>
  <si>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</si>
  <si>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</si>
  <si>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</si>
  <si>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</si>
  <si>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</si>
  <si>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</si>
  <si>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</si>
  <si>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</si>
  <si>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</si>
  <si>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</si>
  <si>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</si>
  <si>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
граждан в рамках реализации решений о
 КРТ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</si>
  <si>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</si>
  <si>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</si>
  <si>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</si>
  <si>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</si>
  <si>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</si>
  <si>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t>кв.м</t>
  </si>
  <si>
    <t>руб.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</si>
  <si>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</si>
  <si>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</si>
  <si>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</si>
  <si>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</si>
  <si>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     20     года </t>
  </si>
  <si>
    <t>Всего по этапу 2025 года, в рамках которой предусмотрено финансирование за счет средств Фонда</t>
  </si>
  <si>
    <t>Всего по  программе переселения, в т.ч.:</t>
  </si>
  <si>
    <t>Всего по этапу 2025 года:</t>
  </si>
  <si>
    <t>Всего по этапу 2025 года, без участия средств Фонда</t>
  </si>
  <si>
    <t>Итого по город Брянск</t>
  </si>
  <si>
    <t>Всего по этапу 2026 года, в рамках которой предусмотрено финансирование за счет средств Фонда</t>
  </si>
  <si>
    <t>Всего по этапу 2027 года, без участия средств Фонда</t>
  </si>
  <si>
    <t>Всего по этапу 2026 года:</t>
  </si>
  <si>
    <t>Всего по этапу 2027 года:</t>
  </si>
  <si>
    <t>Итого по городу Клинцы</t>
  </si>
  <si>
    <t>Итого по Белоберезковскому городскому поселению Трубчевского муниципального района</t>
  </si>
  <si>
    <t xml:space="preserve">Итого по Белоберезковскому городскому поселению Трубчевского муниципального района </t>
  </si>
  <si>
    <t>Всего по программе, без участия средств Фонда</t>
  </si>
  <si>
    <t>Всего по программе, в рамках которой предусмотрено финансирование за счет средств Фонда</t>
  </si>
  <si>
    <t>Всего по этапу 2026 года, без участия средств Фонда</t>
  </si>
  <si>
    <t>Всего по этапу 2027 года, в рамках которой предусмотрено финансирование за счет средств Фонда</t>
  </si>
  <si>
    <t>Собствен-ность граждан</t>
  </si>
  <si>
    <t>Муниципаль-ная собственность</t>
  </si>
  <si>
    <t>собствен-ность граждан</t>
  </si>
  <si>
    <t xml:space="preserve">муници-пальная собственность </t>
  </si>
  <si>
    <t>Итого по город Фокино</t>
  </si>
  <si>
    <t>Итого по Почепскому городскому поселению Почепского муниципального района</t>
  </si>
  <si>
    <t>Итого по Дубровскому городскому поселению Дубровского муниципального района</t>
  </si>
  <si>
    <t>Итого по Дятьковскому городскому поселению Дятьковского муниципального района</t>
  </si>
  <si>
    <t>Итого по Новозыбковскому городскому округу</t>
  </si>
  <si>
    <t xml:space="preserve">Приложение 3 к постановлению Правительства Брянской области </t>
  </si>
  <si>
    <t>Приложение 4 к региональной адресной программе "Переселение граждан из аварийного жилищного фонда на территории Брянской области" (2025 - 2030 годы)</t>
  </si>
  <si>
    <t>от «____»_______________ 2025 г. № ____________</t>
  </si>
  <si>
    <t xml:space="preserve"> «О внесении изменений в постановление Правительства Брянской области от 28 июля 2025 года № 398-п «Об утверждении  региональной адресной программы «Переселение граждан из аварийного жилищного фонда на территории Брянской области» (2025-2030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</si>
</sst>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sz val="16"/>
      <color rgb="FF000000"/>
      <name val="Times New Roman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9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6" fillId="2" borderId="0" xfId="0" applyFont="1" applyFill="1"/>
    <xf numFmtId="0" fontId="6" fillId="2" borderId="6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3" fontId="5" fillId="2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1" fontId="5" fillId="2" borderId="6" xfId="0" applyNumberFormat="1" applyFont="1" applyFill="1" applyBorder="1" applyAlignment="1">
      <alignment horizontal="center" vertical="center"/>
    </xf>
    <xf numFmtId="2" fontId="5" fillId="2" borderId="6" xfId="0" applyNumberFormat="1" applyFont="1" applyFill="1" applyBorder="1" applyAlignment="1">
      <alignment horizontal="center" vertical="center"/>
    </xf>
    <xf numFmtId="3" fontId="3" fillId="2" borderId="6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0" fillId="0" borderId="0" xfId="0"/>
    <xf numFmtId="0" fontId="0" fillId="3" borderId="0" xfId="0" applyFill="1"/>
    <xf numFmtId="0" fontId="6" fillId="0" borderId="1" xfId="0" applyFont="1" applyBorder="1" applyAlignment="1">
      <alignment horizontal="left" vertical="center" wrapText="1"/>
    </xf>
    <xf numFmtId="0" fontId="9" fillId="2" borderId="0" xfId="0" applyFont="1" applyFill="1"/>
    <xf numFmtId="0" fontId="4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 wrapText="1"/>
    </xf>
    <xf numFmtId="1" fontId="5" fillId="4" borderId="6" xfId="0" applyNumberFormat="1" applyFont="1" applyFill="1" applyBorder="1" applyAlignment="1">
      <alignment horizontal="center" vertical="center"/>
    </xf>
    <xf numFmtId="2" fontId="5" fillId="4" borderId="6" xfId="0" applyNumberFormat="1" applyFont="1" applyFill="1" applyBorder="1" applyAlignment="1">
      <alignment horizontal="center" vertical="center"/>
    </xf>
    <xf numFmtId="4" fontId="5" fillId="4" borderId="6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0" fontId="0" fillId="4" borderId="0" xfId="0" applyFill="1"/>
    <xf numFmtId="0" fontId="6" fillId="4" borderId="6" xfId="0" applyFont="1" applyFill="1" applyBorder="1" applyAlignment="1">
      <alignment horizontal="center" vertical="center"/>
    </xf>
    <xf numFmtId="0" fontId="6" fillId="4" borderId="0" xfId="0" applyFont="1" applyFill="1"/>
    <xf numFmtId="0" fontId="4" fillId="2" borderId="0" xfId="0" applyFont="1" applyFill="1" applyAlignment="1">
      <alignment horizont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"/>
  <sheetViews>
    <sheetView tabSelected="1" view="pageBreakPreview" topLeftCell="A4" zoomScale="50" zoomScaleNormal="50" zoomScaleSheetLayoutView="50" workbookViewId="0">
      <selection activeCell="F35" sqref="F35"/>
    </sheetView>
  </sheetViews>
  <sheetFormatPr defaultRowHeight="15" x14ac:dyDescent="0.25"/>
  <cols>
    <col min="1" max="1" width="4.7109375" customWidth="1"/>
    <col min="2" max="2" width="50.7109375" style="1" customWidth="1"/>
    <col min="3" max="3" width="20.7109375" customWidth="1"/>
    <col min="4" max="4" width="18.7109375" customWidth="1"/>
    <col min="5" max="5" width="20.7109375" customWidth="1"/>
    <col min="6" max="6" width="23.140625" customWidth="1"/>
    <col min="7" max="8" width="20.7109375" customWidth="1"/>
    <col min="9" max="9" width="21.42578125" customWidth="1"/>
    <col min="10" max="10" width="25.42578125" customWidth="1"/>
    <col min="11" max="11" width="22.7109375" customWidth="1"/>
    <col min="12" max="12" width="23.28515625" customWidth="1"/>
    <col min="13" max="15" width="20.7109375" customWidth="1"/>
    <col min="16" max="16" width="22.7109375" customWidth="1"/>
    <col min="17" max="19" width="20.7109375" customWidth="1"/>
  </cols>
  <sheetData>
    <row r="1" spans="1:19" ht="58.5" hidden="1" customHeight="1" x14ac:dyDescent="0.45">
      <c r="M1" s="76" t="s">
        <v>54</v>
      </c>
      <c r="N1" s="76"/>
      <c r="O1" s="76"/>
      <c r="P1" s="76"/>
      <c r="Q1" s="76"/>
      <c r="R1" s="76"/>
      <c r="S1" s="76"/>
    </row>
    <row r="2" spans="1:19" ht="55.5" hidden="1" customHeight="1" x14ac:dyDescent="0.45">
      <c r="M2" s="56" t="s">
        <v>56</v>
      </c>
      <c r="N2" s="56"/>
      <c r="O2" s="56"/>
      <c r="P2" s="56"/>
      <c r="Q2" s="56"/>
      <c r="R2" s="56"/>
      <c r="S2" s="56"/>
    </row>
    <row r="3" spans="1:19" ht="169.5" hidden="1" customHeight="1" x14ac:dyDescent="0.25">
      <c r="B3"/>
      <c r="D3" s="3"/>
      <c r="E3" s="5"/>
      <c r="F3" s="5"/>
      <c r="M3" s="77" t="s">
        <v>57</v>
      </c>
      <c r="N3" s="77"/>
      <c r="O3" s="77"/>
      <c r="P3" s="77"/>
      <c r="Q3" s="77"/>
      <c r="R3" s="77"/>
      <c r="S3" s="77"/>
    </row>
    <row r="4" spans="1:19" ht="126" customHeight="1" x14ac:dyDescent="0.25">
      <c r="M4" s="77" t="s">
        <v>55</v>
      </c>
      <c r="N4" s="77"/>
      <c r="O4" s="77"/>
      <c r="P4" s="77"/>
      <c r="Q4" s="77"/>
      <c r="R4" s="77"/>
      <c r="S4" s="77"/>
    </row>
    <row r="6" spans="1:19" ht="48.75" customHeight="1" x14ac:dyDescent="0.25">
      <c r="A6" s="2"/>
      <c r="B6" s="78" t="s">
        <v>0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</row>
    <row r="8" spans="1:19" ht="69" customHeight="1" x14ac:dyDescent="0.25">
      <c r="A8" s="69" t="s">
        <v>1</v>
      </c>
      <c r="B8" s="75" t="s">
        <v>2</v>
      </c>
      <c r="C8" s="75" t="s">
        <v>3</v>
      </c>
      <c r="D8" s="75" t="s">
        <v>4</v>
      </c>
      <c r="E8" s="75"/>
      <c r="F8" s="75"/>
      <c r="G8" s="75" t="s">
        <v>5</v>
      </c>
      <c r="H8" s="75"/>
      <c r="I8" s="75"/>
      <c r="J8" s="75" t="s">
        <v>6</v>
      </c>
      <c r="K8" s="75"/>
      <c r="L8" s="75"/>
      <c r="M8" s="75"/>
      <c r="N8" s="75" t="s">
        <v>7</v>
      </c>
      <c r="O8" s="75"/>
      <c r="P8" s="75"/>
      <c r="Q8" s="75" t="s">
        <v>8</v>
      </c>
      <c r="R8" s="75"/>
      <c r="S8" s="75"/>
    </row>
    <row r="9" spans="1:19" ht="43.5" customHeight="1" x14ac:dyDescent="0.25">
      <c r="A9" s="70"/>
      <c r="B9" s="75"/>
      <c r="C9" s="75"/>
      <c r="D9" s="72" t="s">
        <v>9</v>
      </c>
      <c r="E9" s="72" t="s">
        <v>10</v>
      </c>
      <c r="F9" s="72"/>
      <c r="G9" s="72" t="s">
        <v>9</v>
      </c>
      <c r="H9" s="72" t="s">
        <v>10</v>
      </c>
      <c r="I9" s="72"/>
      <c r="J9" s="72" t="s">
        <v>11</v>
      </c>
      <c r="K9" s="72" t="s">
        <v>12</v>
      </c>
      <c r="L9" s="72"/>
      <c r="M9" s="72"/>
      <c r="N9" s="75" t="s">
        <v>11</v>
      </c>
      <c r="O9" s="75" t="s">
        <v>12</v>
      </c>
      <c r="P9" s="75"/>
      <c r="Q9" s="75" t="s">
        <v>11</v>
      </c>
      <c r="R9" s="75" t="s">
        <v>12</v>
      </c>
      <c r="S9" s="75"/>
    </row>
    <row r="10" spans="1:19" ht="158.25" customHeight="1" x14ac:dyDescent="0.25">
      <c r="A10" s="70"/>
      <c r="B10" s="75"/>
      <c r="C10" s="75"/>
      <c r="D10" s="72"/>
      <c r="E10" s="43" t="s">
        <v>45</v>
      </c>
      <c r="F10" s="43" t="s">
        <v>46</v>
      </c>
      <c r="G10" s="72"/>
      <c r="H10" s="43" t="s">
        <v>47</v>
      </c>
      <c r="I10" s="43" t="s">
        <v>48</v>
      </c>
      <c r="J10" s="72"/>
      <c r="K10" s="12" t="s">
        <v>13</v>
      </c>
      <c r="L10" s="12" t="s">
        <v>14</v>
      </c>
      <c r="M10" s="12" t="s">
        <v>15</v>
      </c>
      <c r="N10" s="75"/>
      <c r="O10" s="12" t="s">
        <v>16</v>
      </c>
      <c r="P10" s="12" t="s">
        <v>17</v>
      </c>
      <c r="Q10" s="75"/>
      <c r="R10" s="12" t="s">
        <v>18</v>
      </c>
      <c r="S10" s="12" t="s">
        <v>19</v>
      </c>
    </row>
    <row r="11" spans="1:19" ht="35.25" customHeight="1" x14ac:dyDescent="0.25">
      <c r="A11" s="71"/>
      <c r="B11" s="75"/>
      <c r="C11" s="13" t="s">
        <v>20</v>
      </c>
      <c r="D11" s="13" t="s">
        <v>21</v>
      </c>
      <c r="E11" s="13" t="s">
        <v>21</v>
      </c>
      <c r="F11" s="13" t="s">
        <v>21</v>
      </c>
      <c r="G11" s="13" t="s">
        <v>22</v>
      </c>
      <c r="H11" s="13" t="s">
        <v>22</v>
      </c>
      <c r="I11" s="13" t="s">
        <v>22</v>
      </c>
      <c r="J11" s="13" t="s">
        <v>23</v>
      </c>
      <c r="K11" s="13" t="s">
        <v>23</v>
      </c>
      <c r="L11" s="13" t="s">
        <v>23</v>
      </c>
      <c r="M11" s="13" t="s">
        <v>23</v>
      </c>
      <c r="N11" s="12" t="s">
        <v>23</v>
      </c>
      <c r="O11" s="13" t="s">
        <v>23</v>
      </c>
      <c r="P11" s="12" t="s">
        <v>23</v>
      </c>
      <c r="Q11" s="12" t="s">
        <v>23</v>
      </c>
      <c r="R11" s="12" t="s">
        <v>23</v>
      </c>
      <c r="S11" s="12" t="s">
        <v>23</v>
      </c>
    </row>
    <row r="12" spans="1:19" ht="20.25" customHeight="1" x14ac:dyDescent="0.25">
      <c r="A12" s="21">
        <v>1</v>
      </c>
      <c r="B12" s="12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14">
        <v>14</v>
      </c>
      <c r="O12" s="21">
        <v>15</v>
      </c>
      <c r="P12" s="14">
        <v>16</v>
      </c>
      <c r="Q12" s="14">
        <v>17</v>
      </c>
      <c r="R12" s="14">
        <v>18</v>
      </c>
      <c r="S12" s="14">
        <v>19</v>
      </c>
    </row>
    <row r="13" spans="1:19" ht="67.5" customHeight="1" x14ac:dyDescent="0.25">
      <c r="A13" s="17"/>
      <c r="B13" s="22" t="s">
        <v>30</v>
      </c>
      <c r="C13" s="29">
        <f>C14+C15</f>
        <v>636</v>
      </c>
      <c r="D13" s="29">
        <f t="shared" ref="D13:S13" si="0">D14+D15</f>
        <v>285</v>
      </c>
      <c r="E13" s="29">
        <f t="shared" si="0"/>
        <v>238</v>
      </c>
      <c r="F13" s="29">
        <f t="shared" si="0"/>
        <v>47</v>
      </c>
      <c r="G13" s="30">
        <f t="shared" si="0"/>
        <v>9689.4500000000007</v>
      </c>
      <c r="H13" s="30">
        <f t="shared" si="0"/>
        <v>8317.52</v>
      </c>
      <c r="I13" s="30">
        <f t="shared" si="0"/>
        <v>1371.93</v>
      </c>
      <c r="J13" s="30">
        <f t="shared" si="0"/>
        <v>775805193.1500001</v>
      </c>
      <c r="K13" s="30">
        <f t="shared" si="0"/>
        <v>107084311.89</v>
      </c>
      <c r="L13" s="30">
        <f t="shared" si="0"/>
        <v>660962829.32000005</v>
      </c>
      <c r="M13" s="30">
        <f t="shared" si="0"/>
        <v>7758051.9399999995</v>
      </c>
      <c r="N13" s="29">
        <f t="shared" si="0"/>
        <v>0</v>
      </c>
      <c r="O13" s="29">
        <f t="shared" si="0"/>
        <v>0</v>
      </c>
      <c r="P13" s="29">
        <f t="shared" si="0"/>
        <v>0</v>
      </c>
      <c r="Q13" s="29">
        <f t="shared" si="0"/>
        <v>0</v>
      </c>
      <c r="R13" s="29">
        <f t="shared" si="0"/>
        <v>0</v>
      </c>
      <c r="S13" s="29">
        <f t="shared" si="0"/>
        <v>0</v>
      </c>
    </row>
    <row r="14" spans="1:19" ht="84.75" customHeight="1" x14ac:dyDescent="0.25">
      <c r="A14" s="17"/>
      <c r="B14" s="22" t="s">
        <v>42</v>
      </c>
      <c r="C14" s="31">
        <f>C17+C24+C33</f>
        <v>131</v>
      </c>
      <c r="D14" s="31">
        <f t="shared" ref="D14:S14" si="1">D17+D24+D33</f>
        <v>64</v>
      </c>
      <c r="E14" s="31">
        <f t="shared" si="1"/>
        <v>48</v>
      </c>
      <c r="F14" s="31">
        <f t="shared" si="1"/>
        <v>16</v>
      </c>
      <c r="G14" s="32">
        <f t="shared" si="1"/>
        <v>2120.79</v>
      </c>
      <c r="H14" s="32">
        <f t="shared" si="1"/>
        <v>1693.3200000000002</v>
      </c>
      <c r="I14" s="32">
        <f t="shared" si="1"/>
        <v>427.46999999999997</v>
      </c>
      <c r="J14" s="30">
        <f t="shared" si="1"/>
        <v>169805292.93000001</v>
      </c>
      <c r="K14" s="30">
        <f t="shared" si="1"/>
        <v>107084311.89</v>
      </c>
      <c r="L14" s="30">
        <f t="shared" si="1"/>
        <v>61022928.109999999</v>
      </c>
      <c r="M14" s="30">
        <f t="shared" si="1"/>
        <v>1698052.93</v>
      </c>
      <c r="N14" s="31">
        <f t="shared" si="1"/>
        <v>0</v>
      </c>
      <c r="O14" s="31">
        <f t="shared" si="1"/>
        <v>0</v>
      </c>
      <c r="P14" s="31">
        <f t="shared" si="1"/>
        <v>0</v>
      </c>
      <c r="Q14" s="31">
        <f t="shared" si="1"/>
        <v>0</v>
      </c>
      <c r="R14" s="31">
        <f t="shared" si="1"/>
        <v>0</v>
      </c>
      <c r="S14" s="31">
        <f t="shared" si="1"/>
        <v>0</v>
      </c>
    </row>
    <row r="15" spans="1:19" ht="52.5" customHeight="1" x14ac:dyDescent="0.25">
      <c r="A15" s="17"/>
      <c r="B15" s="22" t="s">
        <v>41</v>
      </c>
      <c r="C15" s="29">
        <f>C19+C28+C38</f>
        <v>505</v>
      </c>
      <c r="D15" s="29">
        <f t="shared" ref="D15:S15" si="2">D19+D28+D38</f>
        <v>221</v>
      </c>
      <c r="E15" s="29">
        <f t="shared" si="2"/>
        <v>190</v>
      </c>
      <c r="F15" s="29">
        <f t="shared" si="2"/>
        <v>31</v>
      </c>
      <c r="G15" s="30">
        <f t="shared" si="2"/>
        <v>7568.66</v>
      </c>
      <c r="H15" s="30">
        <f t="shared" si="2"/>
        <v>6624.2</v>
      </c>
      <c r="I15" s="30">
        <f t="shared" si="2"/>
        <v>944.46</v>
      </c>
      <c r="J15" s="30">
        <f t="shared" si="2"/>
        <v>605999900.22000003</v>
      </c>
      <c r="K15" s="30">
        <f t="shared" si="2"/>
        <v>0</v>
      </c>
      <c r="L15" s="30">
        <f t="shared" si="2"/>
        <v>599939901.21000004</v>
      </c>
      <c r="M15" s="30">
        <f t="shared" si="2"/>
        <v>6059999.0099999998</v>
      </c>
      <c r="N15" s="29">
        <f t="shared" si="2"/>
        <v>0</v>
      </c>
      <c r="O15" s="29">
        <f t="shared" si="2"/>
        <v>0</v>
      </c>
      <c r="P15" s="29">
        <f t="shared" si="2"/>
        <v>0</v>
      </c>
      <c r="Q15" s="29">
        <f t="shared" si="2"/>
        <v>0</v>
      </c>
      <c r="R15" s="29">
        <f t="shared" si="2"/>
        <v>0</v>
      </c>
      <c r="S15" s="29">
        <f t="shared" si="2"/>
        <v>0</v>
      </c>
    </row>
    <row r="16" spans="1:19" s="54" customFormat="1" ht="40.5" customHeight="1" x14ac:dyDescent="0.25">
      <c r="A16" s="57"/>
      <c r="B16" s="58" t="s">
        <v>31</v>
      </c>
      <c r="C16" s="59">
        <f>C17+C19</f>
        <v>181</v>
      </c>
      <c r="D16" s="59">
        <f t="shared" ref="D16:S16" si="3">D17+D19</f>
        <v>76</v>
      </c>
      <c r="E16" s="59">
        <f t="shared" si="3"/>
        <v>68</v>
      </c>
      <c r="F16" s="59">
        <f t="shared" si="3"/>
        <v>8</v>
      </c>
      <c r="G16" s="60">
        <f t="shared" si="3"/>
        <v>2980.2</v>
      </c>
      <c r="H16" s="60">
        <f t="shared" si="3"/>
        <v>2749.2999999999997</v>
      </c>
      <c r="I16" s="60">
        <f t="shared" si="3"/>
        <v>230.89999999999998</v>
      </c>
      <c r="J16" s="61">
        <f t="shared" si="3"/>
        <v>238615673.40000001</v>
      </c>
      <c r="K16" s="61">
        <f t="shared" si="3"/>
        <v>23085240.59</v>
      </c>
      <c r="L16" s="61">
        <f t="shared" si="3"/>
        <v>213144276.07999998</v>
      </c>
      <c r="M16" s="61">
        <f t="shared" si="3"/>
        <v>2386156.73</v>
      </c>
      <c r="N16" s="62">
        <f t="shared" si="3"/>
        <v>0</v>
      </c>
      <c r="O16" s="62">
        <f t="shared" si="3"/>
        <v>0</v>
      </c>
      <c r="P16" s="62">
        <f t="shared" si="3"/>
        <v>0</v>
      </c>
      <c r="Q16" s="62">
        <f t="shared" si="3"/>
        <v>0</v>
      </c>
      <c r="R16" s="62">
        <f t="shared" si="3"/>
        <v>0</v>
      </c>
      <c r="S16" s="62">
        <f t="shared" si="3"/>
        <v>0</v>
      </c>
    </row>
    <row r="17" spans="1:19" ht="95.25" customHeight="1" x14ac:dyDescent="0.25">
      <c r="A17" s="17"/>
      <c r="B17" s="22" t="s">
        <v>29</v>
      </c>
      <c r="C17" s="31">
        <f>C18</f>
        <v>30</v>
      </c>
      <c r="D17" s="31">
        <f t="shared" ref="D17:S17" si="4">D18</f>
        <v>11</v>
      </c>
      <c r="E17" s="31">
        <f t="shared" si="4"/>
        <v>6</v>
      </c>
      <c r="F17" s="31">
        <f t="shared" si="4"/>
        <v>5</v>
      </c>
      <c r="G17" s="32">
        <f t="shared" si="4"/>
        <v>457.20000000000005</v>
      </c>
      <c r="H17" s="32">
        <f t="shared" si="4"/>
        <v>314.10000000000002</v>
      </c>
      <c r="I17" s="32">
        <f t="shared" si="4"/>
        <v>143.1</v>
      </c>
      <c r="J17" s="30">
        <f t="shared" si="4"/>
        <v>36606632.399999999</v>
      </c>
      <c r="K17" s="30">
        <f t="shared" si="4"/>
        <v>23085240.59</v>
      </c>
      <c r="L17" s="30">
        <f t="shared" si="4"/>
        <v>13155325.49</v>
      </c>
      <c r="M17" s="30">
        <f t="shared" si="4"/>
        <v>366066.32</v>
      </c>
      <c r="N17" s="31">
        <f t="shared" si="4"/>
        <v>0</v>
      </c>
      <c r="O17" s="31">
        <f t="shared" si="4"/>
        <v>0</v>
      </c>
      <c r="P17" s="31">
        <f t="shared" si="4"/>
        <v>0</v>
      </c>
      <c r="Q17" s="31">
        <f t="shared" si="4"/>
        <v>0</v>
      </c>
      <c r="R17" s="31">
        <f t="shared" si="4"/>
        <v>0</v>
      </c>
      <c r="S17" s="31">
        <f t="shared" si="4"/>
        <v>0</v>
      </c>
    </row>
    <row r="18" spans="1:19" s="53" customFormat="1" ht="36.75" customHeight="1" x14ac:dyDescent="0.25">
      <c r="A18" s="44">
        <v>1</v>
      </c>
      <c r="B18" s="45" t="s">
        <v>33</v>
      </c>
      <c r="C18" s="47">
        <v>30</v>
      </c>
      <c r="D18" s="47">
        <f>E18+F18</f>
        <v>11</v>
      </c>
      <c r="E18" s="47">
        <v>6</v>
      </c>
      <c r="F18" s="47">
        <v>5</v>
      </c>
      <c r="G18" s="48">
        <f>H18+I18</f>
        <v>457.20000000000005</v>
      </c>
      <c r="H18" s="48">
        <v>314.10000000000002</v>
      </c>
      <c r="I18" s="48">
        <v>143.1</v>
      </c>
      <c r="J18" s="48">
        <f>K18+L18+M18</f>
        <v>36606632.399999999</v>
      </c>
      <c r="K18" s="48">
        <v>23085240.59</v>
      </c>
      <c r="L18" s="48">
        <v>13155325.49</v>
      </c>
      <c r="M18" s="48">
        <v>366066.32</v>
      </c>
      <c r="N18" s="47">
        <f>O18+P18</f>
        <v>0</v>
      </c>
      <c r="O18" s="47">
        <v>0</v>
      </c>
      <c r="P18" s="47">
        <v>0</v>
      </c>
      <c r="Q18" s="47">
        <f>R18+S18</f>
        <v>0</v>
      </c>
      <c r="R18" s="47">
        <v>0</v>
      </c>
      <c r="S18" s="47">
        <v>0</v>
      </c>
    </row>
    <row r="19" spans="1:19" ht="48" customHeight="1" x14ac:dyDescent="0.25">
      <c r="A19" s="17"/>
      <c r="B19" s="22" t="s">
        <v>32</v>
      </c>
      <c r="C19" s="29">
        <f>C20+C21+C22</f>
        <v>151</v>
      </c>
      <c r="D19" s="29">
        <f t="shared" ref="D19:S19" si="5">D20+D21+D22</f>
        <v>65</v>
      </c>
      <c r="E19" s="29">
        <f t="shared" si="5"/>
        <v>62</v>
      </c>
      <c r="F19" s="29">
        <f t="shared" si="5"/>
        <v>3</v>
      </c>
      <c r="G19" s="30">
        <f t="shared" si="5"/>
        <v>2523</v>
      </c>
      <c r="H19" s="30">
        <f t="shared" si="5"/>
        <v>2435.1999999999998</v>
      </c>
      <c r="I19" s="30">
        <f t="shared" si="5"/>
        <v>87.8</v>
      </c>
      <c r="J19" s="30">
        <f t="shared" si="5"/>
        <v>202009041</v>
      </c>
      <c r="K19" s="30">
        <f t="shared" si="5"/>
        <v>0</v>
      </c>
      <c r="L19" s="30">
        <f t="shared" si="5"/>
        <v>199988950.58999997</v>
      </c>
      <c r="M19" s="30">
        <f t="shared" si="5"/>
        <v>2020090.4100000001</v>
      </c>
      <c r="N19" s="29">
        <f t="shared" si="5"/>
        <v>0</v>
      </c>
      <c r="O19" s="29">
        <f t="shared" si="5"/>
        <v>0</v>
      </c>
      <c r="P19" s="29">
        <f t="shared" si="5"/>
        <v>0</v>
      </c>
      <c r="Q19" s="29">
        <f t="shared" si="5"/>
        <v>0</v>
      </c>
      <c r="R19" s="29">
        <f t="shared" si="5"/>
        <v>0</v>
      </c>
      <c r="S19" s="29">
        <f t="shared" si="5"/>
        <v>0</v>
      </c>
    </row>
    <row r="20" spans="1:19" ht="35.25" customHeight="1" x14ac:dyDescent="0.25">
      <c r="A20" s="26">
        <v>1</v>
      </c>
      <c r="B20" s="23" t="s">
        <v>33</v>
      </c>
      <c r="C20" s="33">
        <v>41</v>
      </c>
      <c r="D20" s="33">
        <v>21</v>
      </c>
      <c r="E20" s="33">
        <v>21</v>
      </c>
      <c r="F20" s="33">
        <v>0</v>
      </c>
      <c r="G20" s="34">
        <v>606.20000000000005</v>
      </c>
      <c r="H20" s="34">
        <v>606.20000000000005</v>
      </c>
      <c r="I20" s="34">
        <v>0</v>
      </c>
      <c r="J20" s="34">
        <f>K20+L20+M20</f>
        <v>48536615.399999999</v>
      </c>
      <c r="K20" s="34">
        <v>0</v>
      </c>
      <c r="L20" s="34">
        <v>48051249.25</v>
      </c>
      <c r="M20" s="34">
        <v>485366.15</v>
      </c>
      <c r="N20" s="33">
        <f>O20+P20</f>
        <v>0</v>
      </c>
      <c r="O20" s="33">
        <v>0</v>
      </c>
      <c r="P20" s="33">
        <f t="shared" ref="P20" si="6">SUM(P21)</f>
        <v>0</v>
      </c>
      <c r="Q20" s="33">
        <f>R20+S20</f>
        <v>0</v>
      </c>
      <c r="R20" s="33">
        <v>0</v>
      </c>
      <c r="S20" s="33">
        <v>0</v>
      </c>
    </row>
    <row r="21" spans="1:19" ht="48.75" customHeight="1" x14ac:dyDescent="0.25">
      <c r="A21" s="26">
        <v>2</v>
      </c>
      <c r="B21" s="23" t="s">
        <v>38</v>
      </c>
      <c r="C21" s="33">
        <v>48</v>
      </c>
      <c r="D21" s="33">
        <v>20</v>
      </c>
      <c r="E21" s="33">
        <v>17</v>
      </c>
      <c r="F21" s="33">
        <v>3</v>
      </c>
      <c r="G21" s="34">
        <v>799.8</v>
      </c>
      <c r="H21" s="34">
        <v>712</v>
      </c>
      <c r="I21" s="34">
        <v>87.8</v>
      </c>
      <c r="J21" s="34">
        <v>64037586.600000001</v>
      </c>
      <c r="K21" s="34">
        <v>0</v>
      </c>
      <c r="L21" s="34">
        <v>63397210.729999997</v>
      </c>
      <c r="M21" s="34">
        <v>640375.87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</row>
    <row r="22" spans="1:19" ht="92.25" customHeight="1" x14ac:dyDescent="0.25">
      <c r="A22" s="26">
        <v>3</v>
      </c>
      <c r="B22" s="23" t="s">
        <v>39</v>
      </c>
      <c r="C22" s="33">
        <v>62</v>
      </c>
      <c r="D22" s="33">
        <f>E22+F22</f>
        <v>24</v>
      </c>
      <c r="E22" s="33">
        <v>24</v>
      </c>
      <c r="F22" s="33">
        <v>0</v>
      </c>
      <c r="G22" s="34">
        <f>H22+I22</f>
        <v>1117</v>
      </c>
      <c r="H22" s="34">
        <v>1117</v>
      </c>
      <c r="I22" s="34">
        <v>0</v>
      </c>
      <c r="J22" s="34">
        <f>K22+L22+M22</f>
        <v>89434839</v>
      </c>
      <c r="K22" s="34">
        <v>0</v>
      </c>
      <c r="L22" s="34">
        <v>88540490.609999999</v>
      </c>
      <c r="M22" s="34">
        <v>894348.39</v>
      </c>
      <c r="N22" s="33">
        <f>O22+P22</f>
        <v>0</v>
      </c>
      <c r="O22" s="33">
        <v>0</v>
      </c>
      <c r="P22" s="33">
        <v>0</v>
      </c>
      <c r="Q22" s="33">
        <f>R22+S22</f>
        <v>0</v>
      </c>
      <c r="R22" s="33">
        <v>0</v>
      </c>
      <c r="S22" s="33">
        <v>0</v>
      </c>
    </row>
    <row r="23" spans="1:19" s="63" customFormat="1" ht="44.25" customHeight="1" x14ac:dyDescent="0.25">
      <c r="A23" s="57"/>
      <c r="B23" s="58" t="s">
        <v>36</v>
      </c>
      <c r="C23" s="62">
        <f>C24+C28</f>
        <v>236</v>
      </c>
      <c r="D23" s="62">
        <f t="shared" ref="D23:S23" si="7">D24+D28</f>
        <v>105</v>
      </c>
      <c r="E23" s="62">
        <f t="shared" si="7"/>
        <v>92</v>
      </c>
      <c r="F23" s="62">
        <f t="shared" si="7"/>
        <v>13</v>
      </c>
      <c r="G23" s="61">
        <f t="shared" si="7"/>
        <v>3359.0799999999995</v>
      </c>
      <c r="H23" s="61">
        <f t="shared" si="7"/>
        <v>2984.1899999999996</v>
      </c>
      <c r="I23" s="61">
        <f t="shared" si="7"/>
        <v>374.89</v>
      </c>
      <c r="J23" s="61">
        <f t="shared" si="7"/>
        <v>268951458.35000002</v>
      </c>
      <c r="K23" s="61">
        <f t="shared" si="7"/>
        <v>42211352.319999993</v>
      </c>
      <c r="L23" s="61">
        <f t="shared" si="7"/>
        <v>224050591.44</v>
      </c>
      <c r="M23" s="61">
        <f t="shared" si="7"/>
        <v>2689514.59</v>
      </c>
      <c r="N23" s="62">
        <f t="shared" si="7"/>
        <v>0</v>
      </c>
      <c r="O23" s="62">
        <f t="shared" si="7"/>
        <v>0</v>
      </c>
      <c r="P23" s="62">
        <f t="shared" si="7"/>
        <v>0</v>
      </c>
      <c r="Q23" s="62">
        <f t="shared" si="7"/>
        <v>0</v>
      </c>
      <c r="R23" s="62">
        <f t="shared" si="7"/>
        <v>0</v>
      </c>
      <c r="S23" s="62">
        <f t="shared" si="7"/>
        <v>0</v>
      </c>
    </row>
    <row r="24" spans="1:19" ht="93" customHeight="1" x14ac:dyDescent="0.25">
      <c r="A24" s="17"/>
      <c r="B24" s="22" t="s">
        <v>34</v>
      </c>
      <c r="C24" s="29">
        <f>C25+C26+C27</f>
        <v>50</v>
      </c>
      <c r="D24" s="29">
        <f t="shared" ref="D24:S24" si="8">D25+D26+D27</f>
        <v>26</v>
      </c>
      <c r="E24" s="29">
        <f t="shared" si="8"/>
        <v>21</v>
      </c>
      <c r="F24" s="29">
        <f t="shared" si="8"/>
        <v>5</v>
      </c>
      <c r="G24" s="30">
        <f t="shared" si="8"/>
        <v>835.9899999999999</v>
      </c>
      <c r="H24" s="30">
        <f t="shared" si="8"/>
        <v>721.31999999999994</v>
      </c>
      <c r="I24" s="30">
        <f t="shared" si="8"/>
        <v>114.67</v>
      </c>
      <c r="J24" s="30">
        <f t="shared" si="8"/>
        <v>66935211.320000008</v>
      </c>
      <c r="K24" s="30">
        <f t="shared" si="8"/>
        <v>42211352.319999993</v>
      </c>
      <c r="L24" s="30">
        <f t="shared" si="8"/>
        <v>24054506.889999997</v>
      </c>
      <c r="M24" s="30">
        <f t="shared" si="8"/>
        <v>669352.10999999987</v>
      </c>
      <c r="N24" s="29">
        <f t="shared" si="8"/>
        <v>0</v>
      </c>
      <c r="O24" s="29">
        <f t="shared" si="8"/>
        <v>0</v>
      </c>
      <c r="P24" s="29">
        <f t="shared" si="8"/>
        <v>0</v>
      </c>
      <c r="Q24" s="29">
        <f t="shared" si="8"/>
        <v>0</v>
      </c>
      <c r="R24" s="29">
        <f t="shared" si="8"/>
        <v>0</v>
      </c>
      <c r="S24" s="29">
        <f t="shared" si="8"/>
        <v>0</v>
      </c>
    </row>
    <row r="25" spans="1:19" s="53" customFormat="1" ht="39" customHeight="1" x14ac:dyDescent="0.25">
      <c r="A25" s="46">
        <v>1</v>
      </c>
      <c r="B25" s="45" t="s">
        <v>33</v>
      </c>
      <c r="C25" s="47">
        <v>15</v>
      </c>
      <c r="D25" s="47">
        <f>E25+F25</f>
        <v>6</v>
      </c>
      <c r="E25" s="47">
        <v>5</v>
      </c>
      <c r="F25" s="47">
        <v>1</v>
      </c>
      <c r="G25" s="48">
        <f>H25+I25</f>
        <v>90.4</v>
      </c>
      <c r="H25" s="48">
        <v>72.3</v>
      </c>
      <c r="I25" s="48">
        <v>18.100000000000001</v>
      </c>
      <c r="J25" s="48">
        <f>K25+L25+M25</f>
        <v>7238056.8000000007</v>
      </c>
      <c r="K25" s="48">
        <v>4564535.76</v>
      </c>
      <c r="L25" s="48">
        <v>2601140.4700000002</v>
      </c>
      <c r="M25" s="48">
        <v>72380.570000000007</v>
      </c>
      <c r="N25" s="47">
        <f>O25+P25</f>
        <v>0</v>
      </c>
      <c r="O25" s="47">
        <v>0</v>
      </c>
      <c r="P25" s="47">
        <v>0</v>
      </c>
      <c r="Q25" s="47">
        <f>R25+S25</f>
        <v>0</v>
      </c>
      <c r="R25" s="47">
        <v>0</v>
      </c>
      <c r="S25" s="47">
        <v>0</v>
      </c>
    </row>
    <row r="26" spans="1:19" s="53" customFormat="1" ht="42" customHeight="1" x14ac:dyDescent="0.25">
      <c r="A26" s="46">
        <v>2</v>
      </c>
      <c r="B26" s="45" t="s">
        <v>49</v>
      </c>
      <c r="C26" s="47">
        <v>33</v>
      </c>
      <c r="D26" s="47">
        <f>E26+F26</f>
        <v>18</v>
      </c>
      <c r="E26" s="47">
        <v>16</v>
      </c>
      <c r="F26" s="47">
        <v>2</v>
      </c>
      <c r="G26" s="48">
        <f>H26+I26</f>
        <v>714.29</v>
      </c>
      <c r="H26" s="48">
        <v>649.02</v>
      </c>
      <c r="I26" s="48">
        <v>65.27</v>
      </c>
      <c r="J26" s="48">
        <f>K26+L26+M26</f>
        <v>57191057.43</v>
      </c>
      <c r="K26" s="48">
        <v>36066396.549999997</v>
      </c>
      <c r="L26" s="48">
        <v>20552750.309999999</v>
      </c>
      <c r="M26" s="48">
        <v>571910.56999999995</v>
      </c>
      <c r="N26" s="47">
        <f>O26+P26</f>
        <v>0</v>
      </c>
      <c r="O26" s="47">
        <v>0</v>
      </c>
      <c r="P26" s="47">
        <v>0</v>
      </c>
      <c r="Q26" s="47">
        <f>R26+S26</f>
        <v>0</v>
      </c>
      <c r="R26" s="47">
        <v>0</v>
      </c>
      <c r="S26" s="47">
        <v>0</v>
      </c>
    </row>
    <row r="27" spans="1:19" s="53" customFormat="1" ht="67.5" customHeight="1" x14ac:dyDescent="0.25">
      <c r="A27" s="46">
        <v>3</v>
      </c>
      <c r="B27" s="45" t="s">
        <v>50</v>
      </c>
      <c r="C27" s="47">
        <v>2</v>
      </c>
      <c r="D27" s="47">
        <f>E27+F27</f>
        <v>2</v>
      </c>
      <c r="E27" s="47">
        <v>0</v>
      </c>
      <c r="F27" s="47">
        <v>2</v>
      </c>
      <c r="G27" s="48">
        <f>H27+I27</f>
        <v>31.3</v>
      </c>
      <c r="H27" s="48">
        <v>0</v>
      </c>
      <c r="I27" s="48">
        <v>31.3</v>
      </c>
      <c r="J27" s="48">
        <f>K27+L27+M27</f>
        <v>2506097.0900000003</v>
      </c>
      <c r="K27" s="48">
        <v>1580420.01</v>
      </c>
      <c r="L27" s="48">
        <v>900616.11</v>
      </c>
      <c r="M27" s="48">
        <v>25060.97</v>
      </c>
      <c r="N27" s="47">
        <f>O27+P27</f>
        <v>0</v>
      </c>
      <c r="O27" s="47">
        <v>0</v>
      </c>
      <c r="P27" s="47">
        <v>0</v>
      </c>
      <c r="Q27" s="47">
        <f>R27+S27</f>
        <v>0</v>
      </c>
      <c r="R27" s="47">
        <v>0</v>
      </c>
      <c r="S27" s="47">
        <v>0</v>
      </c>
    </row>
    <row r="28" spans="1:19" ht="48.75" customHeight="1" x14ac:dyDescent="0.25">
      <c r="A28" s="17"/>
      <c r="B28" s="22" t="s">
        <v>43</v>
      </c>
      <c r="C28" s="29">
        <f>C29+C30+C31</f>
        <v>186</v>
      </c>
      <c r="D28" s="29">
        <f t="shared" ref="D28:S28" si="9">D29+D30+D31</f>
        <v>79</v>
      </c>
      <c r="E28" s="29">
        <f t="shared" si="9"/>
        <v>71</v>
      </c>
      <c r="F28" s="29">
        <f t="shared" si="9"/>
        <v>8</v>
      </c>
      <c r="G28" s="30">
        <f t="shared" si="9"/>
        <v>2523.0899999999997</v>
      </c>
      <c r="H28" s="30">
        <f t="shared" si="9"/>
        <v>2262.87</v>
      </c>
      <c r="I28" s="30">
        <f t="shared" si="9"/>
        <v>260.21999999999997</v>
      </c>
      <c r="J28" s="30">
        <f t="shared" si="9"/>
        <v>202016247.03</v>
      </c>
      <c r="K28" s="30">
        <f t="shared" si="9"/>
        <v>0</v>
      </c>
      <c r="L28" s="30">
        <f t="shared" si="9"/>
        <v>199996084.55000001</v>
      </c>
      <c r="M28" s="30">
        <f t="shared" si="9"/>
        <v>2020162.48</v>
      </c>
      <c r="N28" s="29">
        <f t="shared" si="9"/>
        <v>0</v>
      </c>
      <c r="O28" s="29">
        <f t="shared" si="9"/>
        <v>0</v>
      </c>
      <c r="P28" s="29">
        <f t="shared" si="9"/>
        <v>0</v>
      </c>
      <c r="Q28" s="29">
        <f t="shared" si="9"/>
        <v>0</v>
      </c>
      <c r="R28" s="29">
        <f t="shared" si="9"/>
        <v>0</v>
      </c>
      <c r="S28" s="29">
        <f t="shared" si="9"/>
        <v>0</v>
      </c>
    </row>
    <row r="29" spans="1:19" ht="38.25" customHeight="1" x14ac:dyDescent="0.25">
      <c r="A29" s="26">
        <v>1</v>
      </c>
      <c r="B29" s="24" t="s">
        <v>33</v>
      </c>
      <c r="C29" s="35">
        <v>115</v>
      </c>
      <c r="D29" s="35">
        <v>52</v>
      </c>
      <c r="E29" s="35">
        <v>45</v>
      </c>
      <c r="F29" s="35">
        <v>7</v>
      </c>
      <c r="G29" s="36">
        <f>H29+I29</f>
        <v>1272.1999999999998</v>
      </c>
      <c r="H29" s="36">
        <v>1054.5999999999999</v>
      </c>
      <c r="I29" s="36">
        <v>217.6</v>
      </c>
      <c r="J29" s="36">
        <f>K29+L29+M29</f>
        <v>101861237.39999999</v>
      </c>
      <c r="K29" s="36">
        <v>0</v>
      </c>
      <c r="L29" s="36">
        <v>100842625.02</v>
      </c>
      <c r="M29" s="36">
        <v>1018612.38</v>
      </c>
      <c r="N29" s="35">
        <f>O29+P29</f>
        <v>0</v>
      </c>
      <c r="O29" s="35">
        <v>0</v>
      </c>
      <c r="P29" s="35">
        <f t="shared" ref="P29" si="10">SUM(P30)</f>
        <v>0</v>
      </c>
      <c r="Q29" s="35">
        <f>R29+S29</f>
        <v>0</v>
      </c>
      <c r="R29" s="35">
        <v>0</v>
      </c>
      <c r="S29" s="35">
        <v>0</v>
      </c>
    </row>
    <row r="30" spans="1:19" ht="41.25" customHeight="1" x14ac:dyDescent="0.25">
      <c r="A30" s="26">
        <v>2</v>
      </c>
      <c r="B30" s="24" t="s">
        <v>38</v>
      </c>
      <c r="C30" s="37">
        <v>8</v>
      </c>
      <c r="D30" s="37">
        <v>3</v>
      </c>
      <c r="E30" s="37">
        <v>3</v>
      </c>
      <c r="F30" s="37">
        <v>0</v>
      </c>
      <c r="G30" s="38">
        <v>130.69999999999999</v>
      </c>
      <c r="H30" s="38">
        <v>130.69999999999999</v>
      </c>
      <c r="I30" s="38">
        <v>0</v>
      </c>
      <c r="J30" s="38">
        <v>10464756.9</v>
      </c>
      <c r="K30" s="38">
        <v>0</v>
      </c>
      <c r="L30" s="38">
        <v>10360109.33</v>
      </c>
      <c r="M30" s="38">
        <v>104647.57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</row>
    <row r="31" spans="1:19" ht="94.5" customHeight="1" x14ac:dyDescent="0.25">
      <c r="A31" s="26">
        <v>3</v>
      </c>
      <c r="B31" s="24" t="s">
        <v>40</v>
      </c>
      <c r="C31" s="39">
        <v>63</v>
      </c>
      <c r="D31" s="39">
        <f>E31+F31</f>
        <v>24</v>
      </c>
      <c r="E31" s="39">
        <v>23</v>
      </c>
      <c r="F31" s="39">
        <v>1</v>
      </c>
      <c r="G31" s="40">
        <f>H31+I31</f>
        <v>1120.1899999999998</v>
      </c>
      <c r="H31" s="40">
        <v>1077.57</v>
      </c>
      <c r="I31" s="40">
        <v>42.62</v>
      </c>
      <c r="J31" s="40">
        <f>K31+L31+M31</f>
        <v>89690252.730000004</v>
      </c>
      <c r="K31" s="40">
        <v>0</v>
      </c>
      <c r="L31" s="40">
        <v>88793350.200000003</v>
      </c>
      <c r="M31" s="40">
        <v>896902.53</v>
      </c>
      <c r="N31" s="39">
        <f>O31+P31</f>
        <v>0</v>
      </c>
      <c r="O31" s="39">
        <v>0</v>
      </c>
      <c r="P31" s="39">
        <v>0</v>
      </c>
      <c r="Q31" s="39">
        <f>R31+S31</f>
        <v>0</v>
      </c>
      <c r="R31" s="39">
        <v>0</v>
      </c>
      <c r="S31" s="39">
        <v>0</v>
      </c>
    </row>
    <row r="32" spans="1:19" s="65" customFormat="1" ht="58.5" customHeight="1" x14ac:dyDescent="0.3">
      <c r="A32" s="64"/>
      <c r="B32" s="58" t="s">
        <v>37</v>
      </c>
      <c r="C32" s="62">
        <f>C33+C38</f>
        <v>219</v>
      </c>
      <c r="D32" s="62">
        <f t="shared" ref="D32:S32" si="11">D33+D38</f>
        <v>104</v>
      </c>
      <c r="E32" s="62">
        <f t="shared" si="11"/>
        <v>78</v>
      </c>
      <c r="F32" s="62">
        <f t="shared" si="11"/>
        <v>26</v>
      </c>
      <c r="G32" s="61">
        <f t="shared" si="11"/>
        <v>3350.17</v>
      </c>
      <c r="H32" s="61">
        <f t="shared" si="11"/>
        <v>2584.0300000000002</v>
      </c>
      <c r="I32" s="61">
        <f t="shared" si="11"/>
        <v>766.1400000000001</v>
      </c>
      <c r="J32" s="61">
        <f t="shared" si="11"/>
        <v>268238061.40000001</v>
      </c>
      <c r="K32" s="61">
        <f t="shared" si="11"/>
        <v>41787718.980000004</v>
      </c>
      <c r="L32" s="61">
        <f t="shared" si="11"/>
        <v>223767961.79999998</v>
      </c>
      <c r="M32" s="61">
        <f t="shared" si="11"/>
        <v>2682380.62</v>
      </c>
      <c r="N32" s="62">
        <f t="shared" si="11"/>
        <v>0</v>
      </c>
      <c r="O32" s="62">
        <f t="shared" si="11"/>
        <v>0</v>
      </c>
      <c r="P32" s="62">
        <f t="shared" si="11"/>
        <v>0</v>
      </c>
      <c r="Q32" s="62">
        <f t="shared" si="11"/>
        <v>0</v>
      </c>
      <c r="R32" s="62">
        <f t="shared" si="11"/>
        <v>0</v>
      </c>
      <c r="S32" s="62">
        <f t="shared" si="11"/>
        <v>0</v>
      </c>
    </row>
    <row r="33" spans="1:20" s="18" customFormat="1" ht="87.75" customHeight="1" x14ac:dyDescent="0.3">
      <c r="A33" s="27"/>
      <c r="B33" s="22" t="s">
        <v>44</v>
      </c>
      <c r="C33" s="29">
        <f>C34+C35+C36+C37</f>
        <v>51</v>
      </c>
      <c r="D33" s="29">
        <f t="shared" ref="D33:S33" si="12">D34+D35+D36+D37</f>
        <v>27</v>
      </c>
      <c r="E33" s="29">
        <f t="shared" si="12"/>
        <v>21</v>
      </c>
      <c r="F33" s="29">
        <f t="shared" si="12"/>
        <v>6</v>
      </c>
      <c r="G33" s="30">
        <f t="shared" si="12"/>
        <v>827.59999999999991</v>
      </c>
      <c r="H33" s="30">
        <f t="shared" si="12"/>
        <v>657.90000000000009</v>
      </c>
      <c r="I33" s="30">
        <f t="shared" si="12"/>
        <v>169.7</v>
      </c>
      <c r="J33" s="30">
        <f t="shared" si="12"/>
        <v>66263449.210000008</v>
      </c>
      <c r="K33" s="30">
        <f t="shared" si="12"/>
        <v>41787718.980000004</v>
      </c>
      <c r="L33" s="30">
        <f t="shared" si="12"/>
        <v>23813095.73</v>
      </c>
      <c r="M33" s="30">
        <f t="shared" si="12"/>
        <v>662634.5</v>
      </c>
      <c r="N33" s="29">
        <f t="shared" si="12"/>
        <v>0</v>
      </c>
      <c r="O33" s="29">
        <f t="shared" si="12"/>
        <v>0</v>
      </c>
      <c r="P33" s="29">
        <f t="shared" si="12"/>
        <v>0</v>
      </c>
      <c r="Q33" s="29">
        <f t="shared" si="12"/>
        <v>0</v>
      </c>
      <c r="R33" s="29">
        <f t="shared" si="12"/>
        <v>0</v>
      </c>
      <c r="S33" s="29">
        <f t="shared" si="12"/>
        <v>0</v>
      </c>
    </row>
    <row r="34" spans="1:20" s="52" customFormat="1" ht="39.75" customHeight="1" x14ac:dyDescent="0.3">
      <c r="A34" s="49">
        <v>1</v>
      </c>
      <c r="B34" s="55" t="s">
        <v>33</v>
      </c>
      <c r="C34" s="50">
        <v>12</v>
      </c>
      <c r="D34" s="50">
        <f>E34+F34</f>
        <v>5</v>
      </c>
      <c r="E34" s="50">
        <v>2</v>
      </c>
      <c r="F34" s="50">
        <v>3</v>
      </c>
      <c r="G34" s="51">
        <f>H34+I34</f>
        <v>100.3</v>
      </c>
      <c r="H34" s="51">
        <v>34.200000000000003</v>
      </c>
      <c r="I34" s="51">
        <v>66.099999999999994</v>
      </c>
      <c r="J34" s="51">
        <f>K34+L34+M34</f>
        <v>8030720.0999999996</v>
      </c>
      <c r="K34" s="51">
        <v>5064413.0199999996</v>
      </c>
      <c r="L34" s="51">
        <v>2885999.88</v>
      </c>
      <c r="M34" s="51">
        <v>80307.199999999997</v>
      </c>
      <c r="N34" s="50">
        <f>O34+P34</f>
        <v>0</v>
      </c>
      <c r="O34" s="50">
        <v>0</v>
      </c>
      <c r="P34" s="50">
        <v>0</v>
      </c>
      <c r="Q34" s="50">
        <f>R34+S34</f>
        <v>0</v>
      </c>
      <c r="R34" s="50">
        <v>0</v>
      </c>
      <c r="S34" s="50">
        <v>0</v>
      </c>
    </row>
    <row r="35" spans="1:20" s="52" customFormat="1" ht="87.75" customHeight="1" x14ac:dyDescent="0.3">
      <c r="A35" s="49">
        <v>2</v>
      </c>
      <c r="B35" s="55" t="s">
        <v>51</v>
      </c>
      <c r="C35" s="50">
        <v>8</v>
      </c>
      <c r="D35" s="50">
        <f>E35+F35</f>
        <v>8</v>
      </c>
      <c r="E35" s="50">
        <v>8</v>
      </c>
      <c r="F35" s="50">
        <v>0</v>
      </c>
      <c r="G35" s="51">
        <f>H35+I35</f>
        <v>202</v>
      </c>
      <c r="H35" s="51">
        <v>202</v>
      </c>
      <c r="I35" s="51">
        <v>0</v>
      </c>
      <c r="J35" s="51">
        <f>K35+L35+M35</f>
        <v>16173534</v>
      </c>
      <c r="K35" s="51">
        <v>10199515.75</v>
      </c>
      <c r="L35" s="51">
        <v>5812282.9100000001</v>
      </c>
      <c r="M35" s="51">
        <v>161735.34</v>
      </c>
      <c r="N35" s="50">
        <f>O35+P35</f>
        <v>0</v>
      </c>
      <c r="O35" s="50">
        <v>0</v>
      </c>
      <c r="P35" s="50">
        <v>0</v>
      </c>
      <c r="Q35" s="50">
        <f>R35+S35</f>
        <v>0</v>
      </c>
      <c r="R35" s="50">
        <v>0</v>
      </c>
      <c r="S35" s="50">
        <v>0</v>
      </c>
    </row>
    <row r="36" spans="1:20" s="52" customFormat="1" ht="87.75" customHeight="1" x14ac:dyDescent="0.3">
      <c r="A36" s="49">
        <v>3</v>
      </c>
      <c r="B36" s="55" t="s">
        <v>52</v>
      </c>
      <c r="C36" s="50">
        <v>22</v>
      </c>
      <c r="D36" s="50">
        <f>E36+F36</f>
        <v>9</v>
      </c>
      <c r="E36" s="50">
        <v>6</v>
      </c>
      <c r="F36" s="50">
        <v>3</v>
      </c>
      <c r="G36" s="51">
        <f>H36+I36</f>
        <v>305.5</v>
      </c>
      <c r="H36" s="51">
        <v>201.9</v>
      </c>
      <c r="I36" s="51">
        <v>103.6</v>
      </c>
      <c r="J36" s="51">
        <f>K36+L36+M36</f>
        <v>24460468.500000004</v>
      </c>
      <c r="K36" s="51">
        <v>15425505.25</v>
      </c>
      <c r="L36" s="51">
        <v>8790358.5600000005</v>
      </c>
      <c r="M36" s="51">
        <v>244604.69</v>
      </c>
      <c r="N36" s="50">
        <f>O36+P36</f>
        <v>0</v>
      </c>
      <c r="O36" s="50">
        <v>0</v>
      </c>
      <c r="P36" s="50">
        <v>0</v>
      </c>
      <c r="Q36" s="50">
        <f>R36+S36</f>
        <v>0</v>
      </c>
      <c r="R36" s="50">
        <v>0</v>
      </c>
      <c r="S36" s="50">
        <v>0</v>
      </c>
    </row>
    <row r="37" spans="1:20" s="52" customFormat="1" ht="57.75" customHeight="1" x14ac:dyDescent="0.3">
      <c r="A37" s="49">
        <v>4</v>
      </c>
      <c r="B37" s="55" t="s">
        <v>53</v>
      </c>
      <c r="C37" s="50">
        <v>9</v>
      </c>
      <c r="D37" s="50">
        <f>E37+F37</f>
        <v>5</v>
      </c>
      <c r="E37" s="50">
        <v>5</v>
      </c>
      <c r="F37" s="50">
        <v>0</v>
      </c>
      <c r="G37" s="51">
        <f>H37+I37</f>
        <v>219.8</v>
      </c>
      <c r="H37" s="51">
        <v>219.8</v>
      </c>
      <c r="I37" s="51">
        <v>0</v>
      </c>
      <c r="J37" s="51">
        <f>K37+L37+M37</f>
        <v>17598726.609999999</v>
      </c>
      <c r="K37" s="51">
        <v>11098284.960000001</v>
      </c>
      <c r="L37" s="51">
        <v>6324454.3799999999</v>
      </c>
      <c r="M37" s="51">
        <v>175987.27</v>
      </c>
      <c r="N37" s="50">
        <f>O37+P37</f>
        <v>0</v>
      </c>
      <c r="O37" s="50">
        <v>0</v>
      </c>
      <c r="P37" s="50">
        <v>0</v>
      </c>
      <c r="Q37" s="50">
        <f>R37+S37</f>
        <v>0</v>
      </c>
      <c r="R37" s="50">
        <v>0</v>
      </c>
      <c r="S37" s="50">
        <v>0</v>
      </c>
    </row>
    <row r="38" spans="1:20" s="20" customFormat="1" ht="51.75" customHeight="1" x14ac:dyDescent="0.3">
      <c r="A38" s="19"/>
      <c r="B38" s="22" t="s">
        <v>35</v>
      </c>
      <c r="C38" s="29">
        <f>C39</f>
        <v>168</v>
      </c>
      <c r="D38" s="29">
        <f t="shared" ref="D38:S38" si="13">D39</f>
        <v>77</v>
      </c>
      <c r="E38" s="29">
        <f t="shared" si="13"/>
        <v>57</v>
      </c>
      <c r="F38" s="29">
        <f t="shared" si="13"/>
        <v>20</v>
      </c>
      <c r="G38" s="30">
        <f t="shared" si="13"/>
        <v>2522.5700000000002</v>
      </c>
      <c r="H38" s="30">
        <f t="shared" si="13"/>
        <v>1926.13</v>
      </c>
      <c r="I38" s="30">
        <f t="shared" si="13"/>
        <v>596.44000000000005</v>
      </c>
      <c r="J38" s="30">
        <f t="shared" si="13"/>
        <v>201974612.19</v>
      </c>
      <c r="K38" s="30">
        <f t="shared" si="13"/>
        <v>0</v>
      </c>
      <c r="L38" s="30">
        <f t="shared" si="13"/>
        <v>199954866.06999999</v>
      </c>
      <c r="M38" s="30">
        <f t="shared" si="13"/>
        <v>2019746.12</v>
      </c>
      <c r="N38" s="29">
        <f t="shared" si="13"/>
        <v>0</v>
      </c>
      <c r="O38" s="29">
        <f t="shared" si="13"/>
        <v>0</v>
      </c>
      <c r="P38" s="29">
        <f t="shared" si="13"/>
        <v>0</v>
      </c>
      <c r="Q38" s="29">
        <f t="shared" si="13"/>
        <v>0</v>
      </c>
      <c r="R38" s="29">
        <f t="shared" si="13"/>
        <v>0</v>
      </c>
      <c r="S38" s="29">
        <f t="shared" si="13"/>
        <v>0</v>
      </c>
    </row>
    <row r="39" spans="1:20" s="18" customFormat="1" ht="39.75" customHeight="1" x14ac:dyDescent="0.3">
      <c r="A39" s="28">
        <v>1</v>
      </c>
      <c r="B39" s="25" t="s">
        <v>33</v>
      </c>
      <c r="C39" s="41">
        <v>168</v>
      </c>
      <c r="D39" s="41">
        <f>E39+F39</f>
        <v>77</v>
      </c>
      <c r="E39" s="41">
        <v>57</v>
      </c>
      <c r="F39" s="41">
        <v>20</v>
      </c>
      <c r="G39" s="42">
        <f>H39+I39</f>
        <v>2522.5700000000002</v>
      </c>
      <c r="H39" s="42">
        <v>1926.13</v>
      </c>
      <c r="I39" s="42">
        <v>596.44000000000005</v>
      </c>
      <c r="J39" s="42">
        <f>K39+L39+M39</f>
        <v>201974612.19</v>
      </c>
      <c r="K39" s="42">
        <v>0</v>
      </c>
      <c r="L39" s="42">
        <v>199954866.06999999</v>
      </c>
      <c r="M39" s="42">
        <v>2019746.12</v>
      </c>
      <c r="N39" s="41">
        <f>O39+P39</f>
        <v>0</v>
      </c>
      <c r="O39" s="41">
        <v>0</v>
      </c>
      <c r="P39" s="41">
        <f t="shared" ref="P39" si="14">SUM(P40)</f>
        <v>0</v>
      </c>
      <c r="Q39" s="41">
        <f>R39+S39</f>
        <v>0</v>
      </c>
      <c r="R39" s="41">
        <v>0</v>
      </c>
      <c r="S39" s="41">
        <v>0</v>
      </c>
    </row>
    <row r="40" spans="1:20" ht="20.25" customHeight="1" x14ac:dyDescent="0.25">
      <c r="A40" s="15"/>
      <c r="B40" s="16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6"/>
      <c r="O40" s="15"/>
      <c r="P40" s="16"/>
      <c r="Q40" s="16"/>
      <c r="R40" s="16"/>
      <c r="S40" s="16"/>
    </row>
    <row r="41" spans="1:20" ht="20.25" customHeight="1" x14ac:dyDescent="0.25">
      <c r="A41" s="15"/>
      <c r="B41" s="16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6"/>
      <c r="O41" s="15"/>
      <c r="P41" s="16"/>
      <c r="Q41" s="16"/>
      <c r="R41" s="16"/>
      <c r="S41" s="16"/>
    </row>
    <row r="42" spans="1:20" ht="15.6" customHeight="1" x14ac:dyDescent="0.25">
      <c r="P42" s="6"/>
      <c r="Q42" s="6"/>
      <c r="R42" s="7"/>
    </row>
    <row r="43" spans="1:20" ht="15.6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20" ht="15" customHeight="1" x14ac:dyDescent="0.25">
      <c r="A44" s="68" t="s">
        <v>24</v>
      </c>
      <c r="B44" s="68"/>
      <c r="C44" s="68"/>
      <c r="D44" s="68"/>
      <c r="E44" s="68"/>
      <c r="F44" s="68"/>
      <c r="G44" s="68"/>
      <c r="H44" s="68"/>
      <c r="I44" s="3"/>
      <c r="J44" s="3"/>
      <c r="K44" s="3"/>
      <c r="L44" s="3"/>
    </row>
    <row r="45" spans="1:20" ht="15" customHeight="1" x14ac:dyDescent="0.25">
      <c r="A45" s="68"/>
      <c r="B45" s="68"/>
      <c r="C45" s="68"/>
      <c r="D45" s="68"/>
      <c r="E45" s="68"/>
      <c r="F45" s="68"/>
      <c r="G45" s="68"/>
      <c r="H45" s="68"/>
      <c r="I45" s="3"/>
      <c r="J45" s="3"/>
      <c r="K45" s="3"/>
      <c r="L45" s="3"/>
      <c r="M45" s="3"/>
      <c r="N45" s="3"/>
      <c r="T45" s="4"/>
    </row>
    <row r="46" spans="1:20" ht="23.25" customHeight="1" x14ac:dyDescent="0.25">
      <c r="A46" s="68"/>
      <c r="B46" s="68"/>
      <c r="C46" s="68"/>
      <c r="D46" s="68"/>
      <c r="E46" s="68"/>
      <c r="F46" s="68"/>
      <c r="G46" s="68"/>
      <c r="H46" s="68"/>
      <c r="I46" s="3"/>
      <c r="J46" s="3"/>
      <c r="K46" s="3"/>
      <c r="L46" s="3"/>
      <c r="M46" s="3"/>
      <c r="O46" s="74"/>
      <c r="P46" s="74"/>
      <c r="Q46" s="74"/>
      <c r="R46" s="74"/>
      <c r="S46" s="74"/>
    </row>
    <row r="47" spans="1:20" ht="19.5" customHeight="1" x14ac:dyDescent="0.3">
      <c r="A47" s="8"/>
      <c r="B47" s="8"/>
      <c r="C47" s="8"/>
      <c r="D47" s="8"/>
      <c r="E47" s="8"/>
      <c r="F47" s="8"/>
      <c r="G47" s="8"/>
      <c r="H47" s="8"/>
      <c r="I47" s="3"/>
      <c r="J47" s="3"/>
      <c r="K47" s="3"/>
      <c r="L47" s="3"/>
      <c r="M47" s="3"/>
      <c r="O47" s="73" t="s">
        <v>25</v>
      </c>
      <c r="P47" s="73"/>
      <c r="Q47" s="73" t="s">
        <v>26</v>
      </c>
      <c r="R47" s="73"/>
      <c r="S47" s="73"/>
    </row>
    <row r="48" spans="1:20" ht="15" customHeight="1" x14ac:dyDescent="0.25">
      <c r="A48" s="8"/>
      <c r="B48" s="8"/>
      <c r="C48" s="8"/>
      <c r="D48" s="8"/>
      <c r="E48" s="8"/>
      <c r="F48" s="8"/>
      <c r="G48" s="8"/>
      <c r="H48" s="8"/>
      <c r="I48" s="3"/>
      <c r="J48" s="3"/>
      <c r="K48" s="3"/>
      <c r="L48" s="3"/>
      <c r="M48" s="3"/>
      <c r="O48" s="10"/>
      <c r="P48" s="10"/>
      <c r="Q48" s="10"/>
      <c r="R48" s="11"/>
      <c r="S48" s="11"/>
    </row>
    <row r="49" spans="1:19" ht="15" customHeight="1" x14ac:dyDescent="0.3">
      <c r="A49" s="8"/>
      <c r="B49" s="8"/>
      <c r="C49" s="8"/>
      <c r="D49" s="8"/>
      <c r="E49" s="8"/>
      <c r="F49" s="8"/>
      <c r="G49" s="8"/>
      <c r="H49" s="8"/>
      <c r="I49" s="3"/>
      <c r="J49" s="3"/>
      <c r="K49" s="3"/>
      <c r="L49" s="3"/>
      <c r="M49" s="3"/>
      <c r="O49" s="66" t="s">
        <v>27</v>
      </c>
      <c r="P49" s="66"/>
      <c r="Q49" s="66"/>
      <c r="R49" s="67" t="s">
        <v>28</v>
      </c>
      <c r="S49" s="67"/>
    </row>
    <row r="50" spans="1:19" ht="15" customHeight="1" x14ac:dyDescent="0.25">
      <c r="A50" s="8"/>
      <c r="B50" s="8"/>
      <c r="C50" s="8"/>
      <c r="D50" s="8"/>
      <c r="E50" s="8"/>
      <c r="F50" s="8"/>
      <c r="G50" s="8"/>
      <c r="H50" s="8"/>
      <c r="I50" s="3"/>
      <c r="J50" s="3"/>
      <c r="K50" s="3"/>
      <c r="L50" s="3"/>
      <c r="M50" s="3"/>
      <c r="P50" s="9"/>
      <c r="Q50" s="9"/>
      <c r="R50" s="9"/>
      <c r="S50" s="9"/>
    </row>
  </sheetData>
  <sheetProtection formatCells="0" formatColumns="0" formatRows="0" insertColumns="0" insertRows="0" insertHyperlinks="0" deleteColumns="0" deleteRows="0" sort="0" autoFilter="0" pivotTables="0"/>
  <mergeCells count="29">
    <mergeCell ref="M1:S1"/>
    <mergeCell ref="M3:S3"/>
    <mergeCell ref="M4:S4"/>
    <mergeCell ref="B6:S6"/>
    <mergeCell ref="N8:P8"/>
    <mergeCell ref="Q8:S8"/>
    <mergeCell ref="C8:C10"/>
    <mergeCell ref="B8:B11"/>
    <mergeCell ref="G8:I8"/>
    <mergeCell ref="N9:N10"/>
    <mergeCell ref="Q9:Q10"/>
    <mergeCell ref="K9:M9"/>
    <mergeCell ref="O9:P9"/>
    <mergeCell ref="O49:Q49"/>
    <mergeCell ref="R49:S49"/>
    <mergeCell ref="A44:H46"/>
    <mergeCell ref="A8:A11"/>
    <mergeCell ref="D9:D10"/>
    <mergeCell ref="G9:G10"/>
    <mergeCell ref="Q47:S47"/>
    <mergeCell ref="Q46:S46"/>
    <mergeCell ref="O47:P47"/>
    <mergeCell ref="O46:P46"/>
    <mergeCell ref="E9:F9"/>
    <mergeCell ref="H9:I9"/>
    <mergeCell ref="R9:S9"/>
    <mergeCell ref="J8:M8"/>
    <mergeCell ref="J9:J10"/>
    <mergeCell ref="D8:F8"/>
  </mergeCells>
  <printOptions horizontalCentered="1"/>
  <pageMargins left="0.31496062992125984" right="0.31496062992125984" top="0.70866141732283472" bottom="0.31496062992125984" header="0.51181102362204722" footer="0.51181102362204722"/>
  <pageSetup paperSize="9" scale="34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2025-07-31T14:25:27Z</cp:lastPrinted>
  <dcterms:created xsi:type="dcterms:W3CDTF">2006-09-16T00:00:00Z</dcterms:created>
  <dcterms:modified xsi:type="dcterms:W3CDTF">2025-08-14T08:47:05Z</dcterms:modified>
  <cp:category/>
</cp:coreProperties>
</file>