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\\serverdelo\work\Департамент ТЭК и ЖКХ\201\Новая программа ПЕРЕСЕЛЕНИЯ\Изменения в ПРОГРАММУ\"/>
    </mc:Choice>
  </mc:AlternateContent>
  <xr:revisionPtr revIDLastSave="0" documentId="13_ncr:1_{75635029-E5A7-473D-9E92-EDA6AD3064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7" sheetId="1" r:id="rId1"/>
  </sheets>
  <definedNames>
    <definedName name="Print_Titles" localSheetId="0">'Приложение 7'!$12:$15</definedName>
    <definedName name="_xlnm.Print_Area" localSheetId="0">'Приложение 7'!$A$1:$X$36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7" i="1" l="1"/>
  <c r="S35" i="1"/>
  <c r="S31" i="1"/>
  <c r="R31" i="1"/>
  <c r="H31" i="1"/>
  <c r="T35" i="1"/>
  <c r="T26" i="1" s="1"/>
  <c r="I35" i="1"/>
  <c r="I26" i="1" s="1"/>
  <c r="H35" i="1"/>
  <c r="G31" i="1"/>
  <c r="G27" i="1"/>
  <c r="J27" i="1"/>
  <c r="K27" i="1"/>
  <c r="L27" i="1"/>
  <c r="F27" i="1"/>
  <c r="X36" i="1"/>
  <c r="M36" i="1"/>
  <c r="X34" i="1"/>
  <c r="X33" i="1"/>
  <c r="X32" i="1"/>
  <c r="M34" i="1"/>
  <c r="M33" i="1"/>
  <c r="M32" i="1"/>
  <c r="X30" i="1"/>
  <c r="X29" i="1"/>
  <c r="X28" i="1"/>
  <c r="M30" i="1"/>
  <c r="M29" i="1"/>
  <c r="M28" i="1"/>
  <c r="M27" i="1" l="1"/>
  <c r="G26" i="1"/>
  <c r="H26" i="1"/>
  <c r="S26" i="1"/>
  <c r="R26" i="1"/>
  <c r="X35" i="1"/>
  <c r="M35" i="1"/>
  <c r="X31" i="1"/>
  <c r="M31" i="1"/>
  <c r="X27" i="1"/>
  <c r="W26" i="1"/>
  <c r="V26" i="1"/>
  <c r="U26" i="1"/>
  <c r="Q26" i="1"/>
  <c r="P26" i="1"/>
  <c r="O26" i="1"/>
  <c r="N26" i="1"/>
  <c r="L26" i="1"/>
  <c r="K26" i="1"/>
  <c r="J26" i="1"/>
  <c r="F26" i="1"/>
  <c r="E26" i="1"/>
  <c r="D26" i="1"/>
  <c r="C26" i="1"/>
  <c r="X25" i="1"/>
  <c r="M25" i="1"/>
  <c r="X24" i="1"/>
  <c r="M24" i="1"/>
  <c r="X23" i="1"/>
  <c r="M23" i="1"/>
  <c r="X22" i="1"/>
  <c r="M22" i="1"/>
  <c r="W21" i="1"/>
  <c r="V21" i="1"/>
  <c r="U21" i="1"/>
  <c r="T21" i="1"/>
  <c r="S21" i="1"/>
  <c r="R21" i="1"/>
  <c r="Q21" i="1"/>
  <c r="P21" i="1"/>
  <c r="O21" i="1"/>
  <c r="N21" i="1"/>
  <c r="L21" i="1"/>
  <c r="K21" i="1"/>
  <c r="J21" i="1"/>
  <c r="I21" i="1"/>
  <c r="H21" i="1"/>
  <c r="G21" i="1"/>
  <c r="F21" i="1"/>
  <c r="E21" i="1"/>
  <c r="D21" i="1"/>
  <c r="C21" i="1"/>
  <c r="X20" i="1"/>
  <c r="M20" i="1"/>
  <c r="X19" i="1"/>
  <c r="M19" i="1"/>
  <c r="X18" i="1"/>
  <c r="M18" i="1"/>
  <c r="W17" i="1"/>
  <c r="V17" i="1"/>
  <c r="U17" i="1"/>
  <c r="T17" i="1"/>
  <c r="S17" i="1"/>
  <c r="R17" i="1"/>
  <c r="Q17" i="1"/>
  <c r="P17" i="1"/>
  <c r="O17" i="1"/>
  <c r="N17" i="1"/>
  <c r="L17" i="1"/>
  <c r="K17" i="1"/>
  <c r="J17" i="1"/>
  <c r="I17" i="1"/>
  <c r="H17" i="1"/>
  <c r="G17" i="1"/>
  <c r="F17" i="1"/>
  <c r="E17" i="1"/>
  <c r="D17" i="1"/>
  <c r="C17" i="1"/>
  <c r="X16" i="1"/>
  <c r="X15" i="1" s="1"/>
  <c r="M16" i="1"/>
  <c r="M15" i="1" s="1"/>
  <c r="W15" i="1"/>
  <c r="V15" i="1"/>
  <c r="U15" i="1"/>
  <c r="T15" i="1"/>
  <c r="S15" i="1"/>
  <c r="R15" i="1"/>
  <c r="Q15" i="1"/>
  <c r="P15" i="1"/>
  <c r="O15" i="1"/>
  <c r="N15" i="1"/>
  <c r="L15" i="1"/>
  <c r="K15" i="1"/>
  <c r="J15" i="1"/>
  <c r="I15" i="1"/>
  <c r="H15" i="1"/>
  <c r="G15" i="1"/>
  <c r="F15" i="1"/>
  <c r="E15" i="1"/>
  <c r="D15" i="1"/>
  <c r="C15" i="1"/>
  <c r="M26" i="1" l="1"/>
  <c r="X26" i="1"/>
  <c r="M21" i="1"/>
  <c r="P14" i="1"/>
  <c r="P13" i="1" s="1"/>
  <c r="T14" i="1"/>
  <c r="T13" i="1" s="1"/>
  <c r="M17" i="1"/>
  <c r="M14" i="1" s="1"/>
  <c r="W14" i="1"/>
  <c r="W13" i="1" s="1"/>
  <c r="X17" i="1"/>
  <c r="D14" i="1"/>
  <c r="D13" i="1" s="1"/>
  <c r="E14" i="1"/>
  <c r="E13" i="1" s="1"/>
  <c r="Q14" i="1"/>
  <c r="Q13" i="1" s="1"/>
  <c r="L14" i="1"/>
  <c r="L13" i="1" s="1"/>
  <c r="O14" i="1"/>
  <c r="O13" i="1" s="1"/>
  <c r="U14" i="1"/>
  <c r="U13" i="1" s="1"/>
  <c r="I14" i="1"/>
  <c r="I13" i="1" s="1"/>
  <c r="G14" i="1"/>
  <c r="G13" i="1" s="1"/>
  <c r="H14" i="1"/>
  <c r="H13" i="1" s="1"/>
  <c r="X21" i="1"/>
  <c r="J14" i="1"/>
  <c r="J13" i="1" s="1"/>
  <c r="R14" i="1"/>
  <c r="R13" i="1" s="1"/>
  <c r="C14" i="1"/>
  <c r="C13" i="1" s="1"/>
  <c r="K14" i="1"/>
  <c r="K13" i="1" s="1"/>
  <c r="S14" i="1"/>
  <c r="S13" i="1" s="1"/>
  <c r="F14" i="1"/>
  <c r="F13" i="1" s="1"/>
  <c r="N14" i="1"/>
  <c r="N13" i="1" s="1"/>
  <c r="V14" i="1"/>
  <c r="V13" i="1" s="1"/>
  <c r="X14" i="1" l="1"/>
  <c r="X13" i="1" s="1"/>
  <c r="M13" i="1"/>
</calcChain>
</file>

<file path=xl/sharedStrings.xml><?xml version="1.0" encoding="utf-8"?>
<sst xmlns="http://schemas.openxmlformats.org/spreadsheetml/2006/main" count="180" uniqueCount="44">
  <si>
    <t>Планируемые показатели реализации региональной адресной программы по переселению граждан из аварийного жилищного фонда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</si>
  <si>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</si>
  <si>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</si>
  <si>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</si>
  <si>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</si>
  <si>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</si>
  <si>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</si>
  <si>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</si>
  <si>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</si>
  <si>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</si>
  <si>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</si>
  <si>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</si>
  <si>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</si>
  <si>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</si>
  <si>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</si>
  <si>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</si>
  <si>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</si>
  <si>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</si>
  <si>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Всего по программе переселения, в т.ч.:</t>
  </si>
  <si>
    <t>в части, предусматривающей финансирование за счет средств Фонда, в т.ч.:</t>
  </si>
  <si>
    <t xml:space="preserve">Всего по этапу 2025 года </t>
  </si>
  <si>
    <t>Итого по город Брянск</t>
  </si>
  <si>
    <t>x</t>
  </si>
  <si>
    <t xml:space="preserve">Всего по этапу 2026 года </t>
  </si>
  <si>
    <t>Итого по город Фокино</t>
  </si>
  <si>
    <t>Итого по Почепское (Почепский муниципальный район)</t>
  </si>
  <si>
    <t xml:space="preserve">Всего по этапу 2027 года </t>
  </si>
  <si>
    <t>Итого по Дубровское (Дубровский муниципальный район)</t>
  </si>
  <si>
    <t>Итого по Дятьковское (Дятьковский муниципальный район)</t>
  </si>
  <si>
    <t>Итого по Новозыбковский городской округ</t>
  </si>
  <si>
    <t>в части, предусматривающей реализацию по иным программам, в рамках которых не предусмотрено финансирование за счет средств Фонда, в т.ч.: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</si>
  <si>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</si>
  <si>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</si>
  <si>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</si>
  <si>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</si>
  <si>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  20     года </t>
  </si>
  <si>
    <t>х</t>
  </si>
  <si>
    <t>Итого по городу Клинцы</t>
  </si>
  <si>
    <t>Итого по Белоберезковскому городскому поселению Трубчевского муниципального района</t>
  </si>
  <si>
    <t xml:space="preserve">Итого по Белоберезковскому городскому поселению Трубчевского муниципального района </t>
  </si>
  <si>
    <t>"О внесении изменений в постановление Правительства Брянской области от 28 июля 2025 года № 398-п «Об утверждении  региональной адресной программы «Переселение граждан из аварийного жилищного фонда на территории Брянской области» (2025-2030 годы)»"</t>
  </si>
  <si>
    <t xml:space="preserve">Приложение 4 к постановлению Правительства Брянской области </t>
  </si>
  <si>
    <t>Приложение 5 к региональной адресной программе "Переселение граждан из аварийного жилищного фонда на территории Брянской области" (2025 - 2030 годы)</t>
  </si>
  <si>
    <t>от "____"_______________ 2025 г. №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</si>
</sst>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0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4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 applyProtection="1">
      <alignment horizontal="left" wrapText="1"/>
      <protection locked="0"/>
    </xf>
    <xf numFmtId="0" fontId="0" fillId="2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165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8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2"/>
  <sheetViews>
    <sheetView tabSelected="1" view="pageBreakPreview" topLeftCell="A4" zoomScale="55" zoomScaleNormal="55" zoomScaleSheetLayoutView="55" workbookViewId="0">
      <selection activeCell="AE14" sqref="AE14"/>
    </sheetView>
  </sheetViews>
  <sheetFormatPr defaultRowHeight="15" x14ac:dyDescent="0.25"/>
  <cols>
    <col min="1" max="1" width="6.42578125" customWidth="1"/>
    <col min="2" max="2" width="46.7109375" style="1" customWidth="1"/>
    <col min="3" max="5" width="20.7109375" hidden="1" customWidth="1" collapsed="1"/>
    <col min="6" max="6" width="20.7109375" customWidth="1" collapsed="1"/>
    <col min="7" max="9" width="20.7109375" customWidth="1"/>
    <col min="10" max="12" width="20.7109375" hidden="1" customWidth="1" collapsed="1"/>
    <col min="13" max="13" width="20.7109375" customWidth="1"/>
    <col min="14" max="16" width="20.7109375" hidden="1" customWidth="1" collapsed="1"/>
    <col min="17" max="17" width="20.7109375" customWidth="1" collapsed="1"/>
    <col min="18" max="20" width="20.7109375" customWidth="1"/>
    <col min="21" max="23" width="20.7109375" hidden="1" customWidth="1" collapsed="1"/>
    <col min="24" max="24" width="20.7109375" customWidth="1"/>
  </cols>
  <sheetData>
    <row r="1" spans="1:28" ht="65.25" hidden="1" customHeight="1" x14ac:dyDescent="0.35">
      <c r="A1" s="2"/>
      <c r="B1" s="2"/>
      <c r="C1" s="2"/>
      <c r="D1" s="3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63" t="s">
        <v>41</v>
      </c>
      <c r="R1" s="63"/>
      <c r="S1" s="63"/>
      <c r="T1" s="63"/>
      <c r="U1" s="63"/>
      <c r="V1" s="63"/>
      <c r="W1" s="63"/>
      <c r="X1" s="63"/>
      <c r="Y1" s="5"/>
      <c r="Z1" s="2"/>
      <c r="AA1" s="2"/>
      <c r="AB1" s="2"/>
    </row>
    <row r="2" spans="1:28" ht="40.5" hidden="1" customHeight="1" x14ac:dyDescent="0.35">
      <c r="A2" s="2"/>
      <c r="B2" s="2"/>
      <c r="C2" s="2"/>
      <c r="D2" s="3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63" t="s">
        <v>43</v>
      </c>
      <c r="R2" s="63"/>
      <c r="S2" s="63"/>
      <c r="T2" s="63"/>
      <c r="U2" s="63"/>
      <c r="V2" s="63"/>
      <c r="W2" s="63"/>
      <c r="X2" s="63"/>
      <c r="Y2" s="6"/>
      <c r="Z2" s="2"/>
      <c r="AA2" s="2"/>
      <c r="AB2" s="2"/>
    </row>
    <row r="3" spans="1:28" ht="106.5" hidden="1" customHeight="1" x14ac:dyDescent="0.25">
      <c r="A3" s="2"/>
      <c r="B3" s="2"/>
      <c r="C3" s="2"/>
      <c r="D3" s="3"/>
      <c r="E3" s="4"/>
      <c r="F3" s="4"/>
      <c r="G3" s="2"/>
      <c r="H3" s="2"/>
      <c r="I3" s="2"/>
      <c r="J3" s="2"/>
      <c r="K3" s="2"/>
      <c r="L3" s="2"/>
      <c r="M3" s="2"/>
      <c r="N3" s="2"/>
      <c r="O3" s="2"/>
      <c r="P3" s="2"/>
      <c r="Q3" s="64" t="s">
        <v>40</v>
      </c>
      <c r="R3" s="64"/>
      <c r="S3" s="64"/>
      <c r="T3" s="64"/>
      <c r="U3" s="64"/>
      <c r="V3" s="64"/>
      <c r="W3" s="64"/>
      <c r="X3" s="64"/>
      <c r="Y3" s="6"/>
      <c r="Z3" s="6"/>
      <c r="AA3" s="2"/>
      <c r="AB3" s="2"/>
    </row>
    <row r="4" spans="1:28" ht="96" customHeight="1" x14ac:dyDescent="0.25">
      <c r="A4" s="2"/>
      <c r="B4" s="2"/>
      <c r="C4" s="2"/>
      <c r="D4" s="3"/>
      <c r="E4" s="4"/>
      <c r="F4" s="4"/>
      <c r="G4" s="2"/>
      <c r="H4" s="2"/>
      <c r="I4" s="2"/>
      <c r="J4" s="2"/>
      <c r="K4" s="2"/>
      <c r="L4" s="2"/>
      <c r="M4" s="2"/>
      <c r="N4" s="2"/>
      <c r="O4" s="2"/>
      <c r="P4" s="2"/>
      <c r="Q4" s="64" t="s">
        <v>42</v>
      </c>
      <c r="R4" s="64"/>
      <c r="S4" s="64"/>
      <c r="T4" s="64"/>
      <c r="U4" s="64"/>
      <c r="V4" s="64"/>
      <c r="W4" s="64"/>
      <c r="X4" s="64"/>
      <c r="Y4" s="6"/>
      <c r="Z4" s="6"/>
      <c r="AA4" s="2"/>
      <c r="AB4" s="2"/>
    </row>
    <row r="6" spans="1:28" ht="9" customHeight="1" x14ac:dyDescent="0.25"/>
    <row r="7" spans="1:28" ht="33" customHeight="1" x14ac:dyDescent="0.25">
      <c r="A7" s="7"/>
      <c r="B7" s="66" t="s">
        <v>0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8"/>
      <c r="V7" s="8"/>
      <c r="W7" s="8"/>
      <c r="X7" s="9"/>
    </row>
    <row r="9" spans="1:28" ht="27.75" customHeight="1" x14ac:dyDescent="0.25">
      <c r="A9" s="67" t="s">
        <v>1</v>
      </c>
      <c r="B9" s="70" t="s">
        <v>2</v>
      </c>
      <c r="C9" s="71" t="s">
        <v>3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1" t="s">
        <v>4</v>
      </c>
      <c r="O9" s="71"/>
      <c r="P9" s="71"/>
      <c r="Q9" s="71"/>
      <c r="R9" s="71"/>
      <c r="S9" s="71"/>
      <c r="T9" s="71"/>
      <c r="U9" s="71"/>
      <c r="V9" s="71"/>
      <c r="W9" s="71"/>
      <c r="X9" s="71"/>
    </row>
    <row r="10" spans="1:28" ht="33.75" customHeight="1" x14ac:dyDescent="0.25">
      <c r="A10" s="68"/>
      <c r="B10" s="70"/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  <c r="H10" s="10" t="s">
        <v>10</v>
      </c>
      <c r="I10" s="10" t="s">
        <v>11</v>
      </c>
      <c r="J10" s="10" t="s">
        <v>12</v>
      </c>
      <c r="K10" s="10" t="s">
        <v>13</v>
      </c>
      <c r="L10" s="10" t="s">
        <v>14</v>
      </c>
      <c r="M10" s="10" t="s">
        <v>15</v>
      </c>
      <c r="N10" s="10" t="s">
        <v>5</v>
      </c>
      <c r="O10" s="10" t="s">
        <v>6</v>
      </c>
      <c r="P10" s="10" t="s">
        <v>7</v>
      </c>
      <c r="Q10" s="10" t="s">
        <v>8</v>
      </c>
      <c r="R10" s="10" t="s">
        <v>9</v>
      </c>
      <c r="S10" s="10" t="s">
        <v>10</v>
      </c>
      <c r="T10" s="10" t="s">
        <v>11</v>
      </c>
      <c r="U10" s="10" t="s">
        <v>12</v>
      </c>
      <c r="V10" s="10" t="s">
        <v>13</v>
      </c>
      <c r="W10" s="10" t="s">
        <v>14</v>
      </c>
      <c r="X10" s="10" t="s">
        <v>15</v>
      </c>
    </row>
    <row r="11" spans="1:28" ht="29.25" customHeight="1" x14ac:dyDescent="0.25">
      <c r="A11" s="69"/>
      <c r="B11" s="70"/>
      <c r="C11" s="11" t="s">
        <v>16</v>
      </c>
      <c r="D11" s="11" t="s">
        <v>16</v>
      </c>
      <c r="E11" s="11" t="s">
        <v>16</v>
      </c>
      <c r="F11" s="10" t="s">
        <v>16</v>
      </c>
      <c r="G11" s="10" t="s">
        <v>16</v>
      </c>
      <c r="H11" s="10" t="s">
        <v>16</v>
      </c>
      <c r="I11" s="10" t="s">
        <v>16</v>
      </c>
      <c r="J11" s="10" t="s">
        <v>16</v>
      </c>
      <c r="K11" s="10" t="s">
        <v>16</v>
      </c>
      <c r="L11" s="10" t="s">
        <v>16</v>
      </c>
      <c r="M11" s="10" t="s">
        <v>16</v>
      </c>
      <c r="N11" s="11" t="s">
        <v>17</v>
      </c>
      <c r="O11" s="11" t="s">
        <v>17</v>
      </c>
      <c r="P11" s="11" t="s">
        <v>17</v>
      </c>
      <c r="Q11" s="11" t="s">
        <v>17</v>
      </c>
      <c r="R11" s="11" t="s">
        <v>17</v>
      </c>
      <c r="S11" s="10" t="s">
        <v>17</v>
      </c>
      <c r="T11" s="10" t="s">
        <v>17</v>
      </c>
      <c r="U11" s="10" t="s">
        <v>17</v>
      </c>
      <c r="V11" s="10" t="s">
        <v>17</v>
      </c>
      <c r="W11" s="10" t="s">
        <v>17</v>
      </c>
      <c r="X11" s="10" t="s">
        <v>17</v>
      </c>
    </row>
    <row r="12" spans="1:28" ht="24" customHeight="1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  <c r="O12" s="10">
        <v>15</v>
      </c>
      <c r="P12" s="10">
        <v>16</v>
      </c>
      <c r="Q12" s="10">
        <v>17</v>
      </c>
      <c r="R12" s="10">
        <v>18</v>
      </c>
      <c r="S12" s="10">
        <v>19</v>
      </c>
      <c r="T12" s="10">
        <v>20</v>
      </c>
      <c r="U12" s="10">
        <v>21</v>
      </c>
      <c r="V12" s="10">
        <v>22</v>
      </c>
      <c r="W12" s="10">
        <v>23</v>
      </c>
      <c r="X12" s="10">
        <v>24</v>
      </c>
    </row>
    <row r="13" spans="1:28" ht="47.25" customHeight="1" x14ac:dyDescent="0.25">
      <c r="A13" s="12"/>
      <c r="B13" s="13" t="s">
        <v>18</v>
      </c>
      <c r="C13" s="14">
        <f t="shared" ref="C13:X13" si="0">SUM(C14,C26)</f>
        <v>0</v>
      </c>
      <c r="D13" s="14">
        <f t="shared" si="0"/>
        <v>0</v>
      </c>
      <c r="E13" s="14">
        <f t="shared" si="0"/>
        <v>0</v>
      </c>
      <c r="F13" s="23">
        <f t="shared" si="0"/>
        <v>0</v>
      </c>
      <c r="G13" s="23">
        <f>SUM(G14,G26)</f>
        <v>3629.2200000000003</v>
      </c>
      <c r="H13" s="23">
        <f t="shared" si="0"/>
        <v>3235.46</v>
      </c>
      <c r="I13" s="23">
        <f t="shared" si="0"/>
        <v>2824.77</v>
      </c>
      <c r="J13" s="23">
        <f t="shared" si="0"/>
        <v>0</v>
      </c>
      <c r="K13" s="23">
        <f t="shared" si="0"/>
        <v>0</v>
      </c>
      <c r="L13" s="23">
        <f t="shared" si="0"/>
        <v>0</v>
      </c>
      <c r="M13" s="23">
        <f t="shared" si="0"/>
        <v>9689.4500000000007</v>
      </c>
      <c r="N13" s="25">
        <f t="shared" si="0"/>
        <v>0</v>
      </c>
      <c r="O13" s="25">
        <f t="shared" si="0"/>
        <v>0</v>
      </c>
      <c r="P13" s="25">
        <f t="shared" si="0"/>
        <v>0</v>
      </c>
      <c r="Q13" s="25">
        <f t="shared" si="0"/>
        <v>0</v>
      </c>
      <c r="R13" s="25">
        <f t="shared" si="0"/>
        <v>208</v>
      </c>
      <c r="S13" s="25">
        <f t="shared" si="0"/>
        <v>235</v>
      </c>
      <c r="T13" s="25">
        <f t="shared" si="0"/>
        <v>193</v>
      </c>
      <c r="U13" s="25">
        <f t="shared" si="0"/>
        <v>0</v>
      </c>
      <c r="V13" s="25">
        <f t="shared" si="0"/>
        <v>0</v>
      </c>
      <c r="W13" s="25">
        <f t="shared" si="0"/>
        <v>0</v>
      </c>
      <c r="X13" s="25">
        <f t="shared" si="0"/>
        <v>636</v>
      </c>
      <c r="Y13" s="45"/>
    </row>
    <row r="14" spans="1:28" ht="89.25" customHeight="1" x14ac:dyDescent="0.25">
      <c r="A14" s="15"/>
      <c r="B14" s="13" t="s">
        <v>19</v>
      </c>
      <c r="C14" s="14">
        <f t="shared" ref="C14:X14" si="1">SUM(C15,C17,C21)</f>
        <v>0</v>
      </c>
      <c r="D14" s="14">
        <f t="shared" si="1"/>
        <v>0</v>
      </c>
      <c r="E14" s="14">
        <f t="shared" si="1"/>
        <v>0</v>
      </c>
      <c r="F14" s="24">
        <f t="shared" si="1"/>
        <v>0</v>
      </c>
      <c r="G14" s="24">
        <f>SUM(G15,G17,G21)</f>
        <v>1106.22</v>
      </c>
      <c r="H14" s="24">
        <f t="shared" si="1"/>
        <v>712.37000000000012</v>
      </c>
      <c r="I14" s="24">
        <f t="shared" si="1"/>
        <v>302.2</v>
      </c>
      <c r="J14" s="26">
        <f t="shared" si="1"/>
        <v>0</v>
      </c>
      <c r="K14" s="26">
        <f t="shared" si="1"/>
        <v>0</v>
      </c>
      <c r="L14" s="26">
        <f t="shared" si="1"/>
        <v>0</v>
      </c>
      <c r="M14" s="24">
        <f t="shared" si="1"/>
        <v>2120.79</v>
      </c>
      <c r="N14" s="25">
        <f t="shared" si="1"/>
        <v>0</v>
      </c>
      <c r="O14" s="25">
        <f t="shared" si="1"/>
        <v>0</v>
      </c>
      <c r="P14" s="25">
        <f t="shared" si="1"/>
        <v>0</v>
      </c>
      <c r="Q14" s="25">
        <f t="shared" si="1"/>
        <v>0</v>
      </c>
      <c r="R14" s="25">
        <f t="shared" si="1"/>
        <v>57</v>
      </c>
      <c r="S14" s="26">
        <f t="shared" si="1"/>
        <v>49</v>
      </c>
      <c r="T14" s="26">
        <f t="shared" si="1"/>
        <v>25</v>
      </c>
      <c r="U14" s="26">
        <f t="shared" si="1"/>
        <v>0</v>
      </c>
      <c r="V14" s="26">
        <f t="shared" si="1"/>
        <v>0</v>
      </c>
      <c r="W14" s="26">
        <f t="shared" si="1"/>
        <v>0</v>
      </c>
      <c r="X14" s="26">
        <f t="shared" si="1"/>
        <v>131</v>
      </c>
      <c r="Y14" s="45"/>
    </row>
    <row r="15" spans="1:28" ht="33.75" customHeight="1" x14ac:dyDescent="0.25">
      <c r="A15" s="15"/>
      <c r="B15" s="13" t="s">
        <v>20</v>
      </c>
      <c r="C15" s="14">
        <f t="shared" ref="C15:L15" si="2">IF(COUNTIF(C16,"&lt;&gt;x")&gt;0,SUM(C16),"x")</f>
        <v>0</v>
      </c>
      <c r="D15" s="14">
        <f t="shared" si="2"/>
        <v>0</v>
      </c>
      <c r="E15" s="14">
        <f t="shared" si="2"/>
        <v>0</v>
      </c>
      <c r="F15" s="23">
        <f t="shared" si="2"/>
        <v>0</v>
      </c>
      <c r="G15" s="23">
        <f t="shared" si="2"/>
        <v>457.2</v>
      </c>
      <c r="H15" s="23" t="str">
        <f t="shared" si="2"/>
        <v>x</v>
      </c>
      <c r="I15" s="23" t="str">
        <f t="shared" si="2"/>
        <v>x</v>
      </c>
      <c r="J15" s="23" t="str">
        <f t="shared" si="2"/>
        <v>x</v>
      </c>
      <c r="K15" s="23" t="str">
        <f t="shared" si="2"/>
        <v>x</v>
      </c>
      <c r="L15" s="23" t="str">
        <f t="shared" si="2"/>
        <v>x</v>
      </c>
      <c r="M15" s="24">
        <f>SUM(M16)</f>
        <v>457.2</v>
      </c>
      <c r="N15" s="25">
        <f t="shared" ref="N15:W15" si="3">IF(COUNTIF(N16,"&lt;&gt;x")&gt;0,SUM(N16),"x")</f>
        <v>0</v>
      </c>
      <c r="O15" s="25">
        <f t="shared" si="3"/>
        <v>0</v>
      </c>
      <c r="P15" s="25">
        <f t="shared" si="3"/>
        <v>0</v>
      </c>
      <c r="Q15" s="25">
        <f t="shared" si="3"/>
        <v>0</v>
      </c>
      <c r="R15" s="25">
        <f t="shared" si="3"/>
        <v>30</v>
      </c>
      <c r="S15" s="25" t="str">
        <f t="shared" si="3"/>
        <v>x</v>
      </c>
      <c r="T15" s="25" t="str">
        <f t="shared" si="3"/>
        <v>x</v>
      </c>
      <c r="U15" s="23" t="str">
        <f t="shared" si="3"/>
        <v>x</v>
      </c>
      <c r="V15" s="23" t="str">
        <f t="shared" si="3"/>
        <v>x</v>
      </c>
      <c r="W15" s="23" t="str">
        <f t="shared" si="3"/>
        <v>x</v>
      </c>
      <c r="X15" s="26">
        <f>SUM(X16)</f>
        <v>30</v>
      </c>
      <c r="Y15" s="45"/>
    </row>
    <row r="16" spans="1:28" ht="26.25" customHeight="1" x14ac:dyDescent="0.25">
      <c r="A16" s="10">
        <v>1</v>
      </c>
      <c r="B16" s="13" t="s">
        <v>21</v>
      </c>
      <c r="C16" s="16">
        <v>0</v>
      </c>
      <c r="D16" s="16">
        <v>0</v>
      </c>
      <c r="E16" s="16">
        <v>0</v>
      </c>
      <c r="F16" s="24">
        <v>0</v>
      </c>
      <c r="G16" s="24">
        <v>457.2</v>
      </c>
      <c r="H16" s="24" t="s">
        <v>22</v>
      </c>
      <c r="I16" s="24" t="s">
        <v>22</v>
      </c>
      <c r="J16" s="24" t="s">
        <v>22</v>
      </c>
      <c r="K16" s="24" t="s">
        <v>22</v>
      </c>
      <c r="L16" s="24" t="s">
        <v>22</v>
      </c>
      <c r="M16" s="24">
        <f>SUM(C16:L16)</f>
        <v>457.2</v>
      </c>
      <c r="N16" s="25">
        <v>0</v>
      </c>
      <c r="O16" s="25">
        <v>0</v>
      </c>
      <c r="P16" s="26">
        <v>0</v>
      </c>
      <c r="Q16" s="26">
        <v>0</v>
      </c>
      <c r="R16" s="25">
        <v>30</v>
      </c>
      <c r="S16" s="26" t="s">
        <v>22</v>
      </c>
      <c r="T16" s="26" t="s">
        <v>22</v>
      </c>
      <c r="U16" s="26" t="s">
        <v>22</v>
      </c>
      <c r="V16" s="26" t="s">
        <v>22</v>
      </c>
      <c r="W16" s="26" t="s">
        <v>22</v>
      </c>
      <c r="X16" s="26">
        <f>SUM(N16:W16)</f>
        <v>30</v>
      </c>
      <c r="Y16" s="45"/>
    </row>
    <row r="17" spans="1:25" ht="27.75" customHeight="1" x14ac:dyDescent="0.25">
      <c r="A17" s="15"/>
      <c r="B17" s="13" t="s">
        <v>23</v>
      </c>
      <c r="C17" s="14">
        <f t="shared" ref="C17:L17" si="4">IF(COUNTIF(C18:C20,"&lt;&gt;x")&gt;0,SUM(C18:C20),"x")</f>
        <v>0</v>
      </c>
      <c r="D17" s="14">
        <f t="shared" si="4"/>
        <v>0</v>
      </c>
      <c r="E17" s="14">
        <f t="shared" si="4"/>
        <v>0</v>
      </c>
      <c r="F17" s="23">
        <f t="shared" si="4"/>
        <v>0</v>
      </c>
      <c r="G17" s="23">
        <f t="shared" si="4"/>
        <v>649.02</v>
      </c>
      <c r="H17" s="23">
        <f t="shared" si="4"/>
        <v>186.97000000000003</v>
      </c>
      <c r="I17" s="23" t="str">
        <f t="shared" si="4"/>
        <v>x</v>
      </c>
      <c r="J17" s="23" t="str">
        <f t="shared" si="4"/>
        <v>x</v>
      </c>
      <c r="K17" s="23" t="str">
        <f t="shared" si="4"/>
        <v>x</v>
      </c>
      <c r="L17" s="23" t="str">
        <f t="shared" si="4"/>
        <v>x</v>
      </c>
      <c r="M17" s="24">
        <f>SUM(M18:M20)</f>
        <v>835.9899999999999</v>
      </c>
      <c r="N17" s="25">
        <f t="shared" ref="N17:W17" si="5">IF(COUNTIF(N18:N20,"&lt;&gt;x")&gt;0,SUM(N18:N20),"x")</f>
        <v>0</v>
      </c>
      <c r="O17" s="25">
        <f t="shared" si="5"/>
        <v>0</v>
      </c>
      <c r="P17" s="25">
        <f t="shared" si="5"/>
        <v>0</v>
      </c>
      <c r="Q17" s="25">
        <f t="shared" si="5"/>
        <v>0</v>
      </c>
      <c r="R17" s="25">
        <f t="shared" si="5"/>
        <v>27</v>
      </c>
      <c r="S17" s="25">
        <f t="shared" si="5"/>
        <v>23</v>
      </c>
      <c r="T17" s="25" t="str">
        <f t="shared" si="5"/>
        <v>x</v>
      </c>
      <c r="U17" s="23" t="str">
        <f t="shared" si="5"/>
        <v>x</v>
      </c>
      <c r="V17" s="23" t="str">
        <f t="shared" si="5"/>
        <v>x</v>
      </c>
      <c r="W17" s="23" t="str">
        <f t="shared" si="5"/>
        <v>x</v>
      </c>
      <c r="X17" s="26">
        <f>SUM(X18:X20)</f>
        <v>50</v>
      </c>
      <c r="Y17" s="45"/>
    </row>
    <row r="18" spans="1:25" ht="26.25" customHeight="1" x14ac:dyDescent="0.25">
      <c r="A18" s="10">
        <v>1</v>
      </c>
      <c r="B18" s="13" t="s">
        <v>21</v>
      </c>
      <c r="C18" s="16">
        <v>0</v>
      </c>
      <c r="D18" s="16">
        <v>0</v>
      </c>
      <c r="E18" s="16">
        <v>0</v>
      </c>
      <c r="F18" s="24">
        <v>0</v>
      </c>
      <c r="G18" s="24">
        <v>0</v>
      </c>
      <c r="H18" s="24">
        <v>90.4</v>
      </c>
      <c r="I18" s="24" t="s">
        <v>22</v>
      </c>
      <c r="J18" s="24" t="s">
        <v>22</v>
      </c>
      <c r="K18" s="24" t="s">
        <v>22</v>
      </c>
      <c r="L18" s="24" t="s">
        <v>22</v>
      </c>
      <c r="M18" s="24">
        <f>SUM(C18:L18)</f>
        <v>90.4</v>
      </c>
      <c r="N18" s="25">
        <v>0</v>
      </c>
      <c r="O18" s="25">
        <v>0</v>
      </c>
      <c r="P18" s="26">
        <v>0</v>
      </c>
      <c r="Q18" s="26">
        <v>0</v>
      </c>
      <c r="R18" s="25">
        <v>0</v>
      </c>
      <c r="S18" s="26">
        <v>15</v>
      </c>
      <c r="T18" s="26" t="s">
        <v>22</v>
      </c>
      <c r="U18" s="26" t="s">
        <v>22</v>
      </c>
      <c r="V18" s="26" t="s">
        <v>22</v>
      </c>
      <c r="W18" s="26" t="s">
        <v>22</v>
      </c>
      <c r="X18" s="26">
        <f>SUM(N18:W18)</f>
        <v>15</v>
      </c>
      <c r="Y18" s="45"/>
    </row>
    <row r="19" spans="1:25" ht="27.75" customHeight="1" x14ac:dyDescent="0.25">
      <c r="A19" s="10">
        <v>2</v>
      </c>
      <c r="B19" s="13" t="s">
        <v>24</v>
      </c>
      <c r="C19" s="16">
        <v>0</v>
      </c>
      <c r="D19" s="16">
        <v>0</v>
      </c>
      <c r="E19" s="16">
        <v>0</v>
      </c>
      <c r="F19" s="24">
        <v>0</v>
      </c>
      <c r="G19" s="24">
        <v>649.02</v>
      </c>
      <c r="H19" s="24">
        <v>65.27</v>
      </c>
      <c r="I19" s="24" t="s">
        <v>22</v>
      </c>
      <c r="J19" s="24" t="s">
        <v>22</v>
      </c>
      <c r="K19" s="24" t="s">
        <v>22</v>
      </c>
      <c r="L19" s="24" t="s">
        <v>22</v>
      </c>
      <c r="M19" s="24">
        <f>SUM(C19:L19)</f>
        <v>714.29</v>
      </c>
      <c r="N19" s="25">
        <v>0</v>
      </c>
      <c r="O19" s="25">
        <v>0</v>
      </c>
      <c r="P19" s="26">
        <v>0</v>
      </c>
      <c r="Q19" s="26">
        <v>0</v>
      </c>
      <c r="R19" s="25">
        <v>27</v>
      </c>
      <c r="S19" s="26">
        <v>6</v>
      </c>
      <c r="T19" s="26" t="s">
        <v>22</v>
      </c>
      <c r="U19" s="26" t="s">
        <v>22</v>
      </c>
      <c r="V19" s="26" t="s">
        <v>22</v>
      </c>
      <c r="W19" s="26" t="s">
        <v>22</v>
      </c>
      <c r="X19" s="26">
        <f>SUM(N19:W19)</f>
        <v>33</v>
      </c>
      <c r="Y19" s="45"/>
    </row>
    <row r="20" spans="1:25" ht="51.75" customHeight="1" x14ac:dyDescent="0.25">
      <c r="A20" s="10">
        <v>3</v>
      </c>
      <c r="B20" s="13" t="s">
        <v>25</v>
      </c>
      <c r="C20" s="16">
        <v>0</v>
      </c>
      <c r="D20" s="16">
        <v>0</v>
      </c>
      <c r="E20" s="16">
        <v>0</v>
      </c>
      <c r="F20" s="24">
        <v>0</v>
      </c>
      <c r="G20" s="24">
        <v>0</v>
      </c>
      <c r="H20" s="24">
        <v>31.3</v>
      </c>
      <c r="I20" s="24" t="s">
        <v>22</v>
      </c>
      <c r="J20" s="24" t="s">
        <v>22</v>
      </c>
      <c r="K20" s="24" t="s">
        <v>22</v>
      </c>
      <c r="L20" s="24" t="s">
        <v>22</v>
      </c>
      <c r="M20" s="24">
        <f>SUM(C20:L20)</f>
        <v>31.3</v>
      </c>
      <c r="N20" s="25">
        <v>0</v>
      </c>
      <c r="O20" s="25">
        <v>0</v>
      </c>
      <c r="P20" s="26">
        <v>0</v>
      </c>
      <c r="Q20" s="26">
        <v>0</v>
      </c>
      <c r="R20" s="25">
        <v>0</v>
      </c>
      <c r="S20" s="26">
        <v>2</v>
      </c>
      <c r="T20" s="26" t="s">
        <v>22</v>
      </c>
      <c r="U20" s="26" t="s">
        <v>22</v>
      </c>
      <c r="V20" s="26" t="s">
        <v>22</v>
      </c>
      <c r="W20" s="26" t="s">
        <v>22</v>
      </c>
      <c r="X20" s="26">
        <f>SUM(N20:W20)</f>
        <v>2</v>
      </c>
      <c r="Y20" s="45"/>
    </row>
    <row r="21" spans="1:25" ht="41.25" customHeight="1" x14ac:dyDescent="0.25">
      <c r="A21" s="15"/>
      <c r="B21" s="13" t="s">
        <v>26</v>
      </c>
      <c r="C21" s="14">
        <f t="shared" ref="C21:L21" si="6">IF(COUNTIF(C22:C25,"&lt;&gt;x")&gt;0,SUM(C22:C25),"x")</f>
        <v>0</v>
      </c>
      <c r="D21" s="14">
        <f t="shared" si="6"/>
        <v>0</v>
      </c>
      <c r="E21" s="14">
        <f t="shared" si="6"/>
        <v>0</v>
      </c>
      <c r="F21" s="23">
        <f t="shared" si="6"/>
        <v>0</v>
      </c>
      <c r="G21" s="23">
        <f t="shared" si="6"/>
        <v>0</v>
      </c>
      <c r="H21" s="23">
        <f t="shared" si="6"/>
        <v>525.40000000000009</v>
      </c>
      <c r="I21" s="23">
        <f t="shared" si="6"/>
        <v>302.2</v>
      </c>
      <c r="J21" s="23" t="str">
        <f t="shared" si="6"/>
        <v>x</v>
      </c>
      <c r="K21" s="23" t="str">
        <f t="shared" si="6"/>
        <v>x</v>
      </c>
      <c r="L21" s="23" t="str">
        <f t="shared" si="6"/>
        <v>x</v>
      </c>
      <c r="M21" s="24">
        <f>SUM(M22:M25)</f>
        <v>827.59999999999991</v>
      </c>
      <c r="N21" s="25">
        <f t="shared" ref="N21:W21" si="7">IF(COUNTIF(N22:N25,"&lt;&gt;x")&gt;0,SUM(N22:N25),"x")</f>
        <v>0</v>
      </c>
      <c r="O21" s="25">
        <f t="shared" si="7"/>
        <v>0</v>
      </c>
      <c r="P21" s="25">
        <f t="shared" si="7"/>
        <v>0</v>
      </c>
      <c r="Q21" s="25">
        <f t="shared" si="7"/>
        <v>0</v>
      </c>
      <c r="R21" s="25">
        <f t="shared" si="7"/>
        <v>0</v>
      </c>
      <c r="S21" s="25">
        <f t="shared" si="7"/>
        <v>26</v>
      </c>
      <c r="T21" s="25">
        <f t="shared" si="7"/>
        <v>25</v>
      </c>
      <c r="U21" s="23" t="str">
        <f t="shared" si="7"/>
        <v>x</v>
      </c>
      <c r="V21" s="23" t="str">
        <f t="shared" si="7"/>
        <v>x</v>
      </c>
      <c r="W21" s="23" t="str">
        <f t="shared" si="7"/>
        <v>x</v>
      </c>
      <c r="X21" s="26">
        <f>SUM(X22:X25)</f>
        <v>51</v>
      </c>
      <c r="Y21" s="45"/>
    </row>
    <row r="22" spans="1:25" ht="25.5" customHeight="1" x14ac:dyDescent="0.25">
      <c r="A22" s="10">
        <v>1</v>
      </c>
      <c r="B22" s="13" t="s">
        <v>21</v>
      </c>
      <c r="C22" s="16">
        <v>0</v>
      </c>
      <c r="D22" s="16">
        <v>0</v>
      </c>
      <c r="E22" s="16">
        <v>0</v>
      </c>
      <c r="F22" s="24">
        <v>0</v>
      </c>
      <c r="G22" s="24">
        <v>0</v>
      </c>
      <c r="H22" s="24">
        <v>0</v>
      </c>
      <c r="I22" s="24">
        <v>100.3</v>
      </c>
      <c r="J22" s="24" t="s">
        <v>22</v>
      </c>
      <c r="K22" s="24" t="s">
        <v>22</v>
      </c>
      <c r="L22" s="24" t="s">
        <v>22</v>
      </c>
      <c r="M22" s="24">
        <f>SUM(C22:L22)</f>
        <v>100.3</v>
      </c>
      <c r="N22" s="25">
        <v>0</v>
      </c>
      <c r="O22" s="25">
        <v>0</v>
      </c>
      <c r="P22" s="26">
        <v>0</v>
      </c>
      <c r="Q22" s="26">
        <v>0</v>
      </c>
      <c r="R22" s="25">
        <v>0</v>
      </c>
      <c r="S22" s="26">
        <v>0</v>
      </c>
      <c r="T22" s="26">
        <v>12</v>
      </c>
      <c r="U22" s="26" t="s">
        <v>22</v>
      </c>
      <c r="V22" s="26" t="s">
        <v>22</v>
      </c>
      <c r="W22" s="26" t="s">
        <v>22</v>
      </c>
      <c r="X22" s="26">
        <f>SUM(N22:W22)</f>
        <v>12</v>
      </c>
      <c r="Y22" s="45"/>
    </row>
    <row r="23" spans="1:25" ht="60.75" x14ac:dyDescent="0.25">
      <c r="A23" s="10">
        <v>2</v>
      </c>
      <c r="B23" s="13" t="s">
        <v>27</v>
      </c>
      <c r="C23" s="16">
        <v>0</v>
      </c>
      <c r="D23" s="16">
        <v>0</v>
      </c>
      <c r="E23" s="16">
        <v>0</v>
      </c>
      <c r="F23" s="24">
        <v>0</v>
      </c>
      <c r="G23" s="24">
        <v>0</v>
      </c>
      <c r="H23" s="24">
        <v>202</v>
      </c>
      <c r="I23" s="24">
        <v>0</v>
      </c>
      <c r="J23" s="24" t="s">
        <v>22</v>
      </c>
      <c r="K23" s="24" t="s">
        <v>22</v>
      </c>
      <c r="L23" s="24" t="s">
        <v>22</v>
      </c>
      <c r="M23" s="24">
        <f>SUM(C23:L23)</f>
        <v>202</v>
      </c>
      <c r="N23" s="25">
        <v>0</v>
      </c>
      <c r="O23" s="25">
        <v>0</v>
      </c>
      <c r="P23" s="26">
        <v>0</v>
      </c>
      <c r="Q23" s="26">
        <v>0</v>
      </c>
      <c r="R23" s="25">
        <v>0</v>
      </c>
      <c r="S23" s="26">
        <v>8</v>
      </c>
      <c r="T23" s="26">
        <v>0</v>
      </c>
      <c r="U23" s="26" t="s">
        <v>22</v>
      </c>
      <c r="V23" s="26" t="s">
        <v>22</v>
      </c>
      <c r="W23" s="26" t="s">
        <v>22</v>
      </c>
      <c r="X23" s="26">
        <f>SUM(N23:W23)</f>
        <v>8</v>
      </c>
      <c r="Y23" s="45"/>
    </row>
    <row r="24" spans="1:25" ht="60.75" x14ac:dyDescent="0.25">
      <c r="A24" s="10">
        <v>3</v>
      </c>
      <c r="B24" s="13" t="s">
        <v>28</v>
      </c>
      <c r="C24" s="16">
        <v>0</v>
      </c>
      <c r="D24" s="16">
        <v>0</v>
      </c>
      <c r="E24" s="16">
        <v>0</v>
      </c>
      <c r="F24" s="24">
        <v>0</v>
      </c>
      <c r="G24" s="24">
        <v>0</v>
      </c>
      <c r="H24" s="24">
        <v>103.6</v>
      </c>
      <c r="I24" s="24">
        <v>201.9</v>
      </c>
      <c r="J24" s="24" t="s">
        <v>22</v>
      </c>
      <c r="K24" s="24" t="s">
        <v>22</v>
      </c>
      <c r="L24" s="24" t="s">
        <v>22</v>
      </c>
      <c r="M24" s="24">
        <f>SUM(C24:L24)</f>
        <v>305.5</v>
      </c>
      <c r="N24" s="25">
        <v>0</v>
      </c>
      <c r="O24" s="25">
        <v>0</v>
      </c>
      <c r="P24" s="26">
        <v>0</v>
      </c>
      <c r="Q24" s="26">
        <v>0</v>
      </c>
      <c r="R24" s="25">
        <v>0</v>
      </c>
      <c r="S24" s="26">
        <v>9</v>
      </c>
      <c r="T24" s="26">
        <v>13</v>
      </c>
      <c r="U24" s="26" t="s">
        <v>22</v>
      </c>
      <c r="V24" s="26" t="s">
        <v>22</v>
      </c>
      <c r="W24" s="26" t="s">
        <v>22</v>
      </c>
      <c r="X24" s="26">
        <f>SUM(N24:W24)</f>
        <v>22</v>
      </c>
      <c r="Y24" s="45"/>
    </row>
    <row r="25" spans="1:25" ht="60.75" customHeight="1" x14ac:dyDescent="0.25">
      <c r="A25" s="10">
        <v>4</v>
      </c>
      <c r="B25" s="13" t="s">
        <v>29</v>
      </c>
      <c r="C25" s="16">
        <v>0</v>
      </c>
      <c r="D25" s="16">
        <v>0</v>
      </c>
      <c r="E25" s="16">
        <v>0</v>
      </c>
      <c r="F25" s="24">
        <v>0</v>
      </c>
      <c r="G25" s="24">
        <v>0</v>
      </c>
      <c r="H25" s="24">
        <v>219.8</v>
      </c>
      <c r="I25" s="24">
        <v>0</v>
      </c>
      <c r="J25" s="24" t="s">
        <v>22</v>
      </c>
      <c r="K25" s="24" t="s">
        <v>22</v>
      </c>
      <c r="L25" s="24" t="s">
        <v>22</v>
      </c>
      <c r="M25" s="24">
        <f>SUM(C25:L25)</f>
        <v>219.8</v>
      </c>
      <c r="N25" s="25">
        <v>0</v>
      </c>
      <c r="O25" s="25">
        <v>0</v>
      </c>
      <c r="P25" s="26">
        <v>0</v>
      </c>
      <c r="Q25" s="26">
        <v>0</v>
      </c>
      <c r="R25" s="25">
        <v>0</v>
      </c>
      <c r="S25" s="26">
        <v>9</v>
      </c>
      <c r="T25" s="26">
        <v>0</v>
      </c>
      <c r="U25" s="26" t="s">
        <v>22</v>
      </c>
      <c r="V25" s="26" t="s">
        <v>22</v>
      </c>
      <c r="W25" s="26" t="s">
        <v>22</v>
      </c>
      <c r="X25" s="26">
        <f>SUM(N25:W25)</f>
        <v>9</v>
      </c>
      <c r="Y25" s="45"/>
    </row>
    <row r="26" spans="1:25" s="31" customFormat="1" ht="132.75" customHeight="1" x14ac:dyDescent="0.25">
      <c r="A26" s="27"/>
      <c r="B26" s="28" t="s">
        <v>30</v>
      </c>
      <c r="C26" s="29">
        <f t="shared" ref="C26:W26" si="8">SUM(C27:C35)</f>
        <v>0</v>
      </c>
      <c r="D26" s="29">
        <f t="shared" si="8"/>
        <v>0</v>
      </c>
      <c r="E26" s="29">
        <f t="shared" si="8"/>
        <v>0</v>
      </c>
      <c r="F26" s="35">
        <f t="shared" si="8"/>
        <v>0</v>
      </c>
      <c r="G26" s="35">
        <f>G27+G31</f>
        <v>2523</v>
      </c>
      <c r="H26" s="35">
        <f>H31+H35</f>
        <v>2523.09</v>
      </c>
      <c r="I26" s="35">
        <f>I35</f>
        <v>2522.5700000000002</v>
      </c>
      <c r="J26" s="35">
        <f t="shared" si="8"/>
        <v>0</v>
      </c>
      <c r="K26" s="35">
        <f t="shared" si="8"/>
        <v>0</v>
      </c>
      <c r="L26" s="35">
        <f t="shared" si="8"/>
        <v>0</v>
      </c>
      <c r="M26" s="35">
        <f>M27+M31+M35</f>
        <v>7568.66</v>
      </c>
      <c r="N26" s="46">
        <f t="shared" si="8"/>
        <v>0</v>
      </c>
      <c r="O26" s="46">
        <f t="shared" si="8"/>
        <v>0</v>
      </c>
      <c r="P26" s="46">
        <f t="shared" si="8"/>
        <v>0</v>
      </c>
      <c r="Q26" s="46">
        <f t="shared" si="8"/>
        <v>0</v>
      </c>
      <c r="R26" s="46">
        <f>R27+R31</f>
        <v>151</v>
      </c>
      <c r="S26" s="42">
        <f>S31+S35</f>
        <v>186</v>
      </c>
      <c r="T26" s="42">
        <f>T35</f>
        <v>168</v>
      </c>
      <c r="U26" s="35">
        <f t="shared" si="8"/>
        <v>0</v>
      </c>
      <c r="V26" s="35">
        <f t="shared" si="8"/>
        <v>0</v>
      </c>
      <c r="W26" s="35">
        <f t="shared" si="8"/>
        <v>0</v>
      </c>
      <c r="X26" s="42">
        <f>X27+X31+X35</f>
        <v>505</v>
      </c>
      <c r="Y26" s="47"/>
    </row>
    <row r="27" spans="1:25" s="31" customFormat="1" ht="41.25" customHeight="1" x14ac:dyDescent="0.25">
      <c r="A27" s="32">
        <v>1</v>
      </c>
      <c r="B27" s="28" t="s">
        <v>20</v>
      </c>
      <c r="C27" s="30"/>
      <c r="D27" s="30"/>
      <c r="E27" s="30"/>
      <c r="F27" s="35">
        <f>F28+F29+F30</f>
        <v>0</v>
      </c>
      <c r="G27" s="35">
        <f t="shared" ref="G27:M27" si="9">G28+G29+G30</f>
        <v>2523</v>
      </c>
      <c r="H27" s="35" t="s">
        <v>36</v>
      </c>
      <c r="I27" s="35" t="s">
        <v>36</v>
      </c>
      <c r="J27" s="35">
        <f t="shared" si="9"/>
        <v>0</v>
      </c>
      <c r="K27" s="35">
        <f t="shared" si="9"/>
        <v>0</v>
      </c>
      <c r="L27" s="35">
        <f t="shared" si="9"/>
        <v>0</v>
      </c>
      <c r="M27" s="35">
        <f t="shared" si="9"/>
        <v>2523</v>
      </c>
      <c r="N27" s="46"/>
      <c r="O27" s="46"/>
      <c r="P27" s="42"/>
      <c r="Q27" s="42">
        <v>0</v>
      </c>
      <c r="R27" s="46">
        <f>R28+R29+R30</f>
        <v>151</v>
      </c>
      <c r="S27" s="42" t="s">
        <v>36</v>
      </c>
      <c r="T27" s="42" t="s">
        <v>36</v>
      </c>
      <c r="U27" s="42"/>
      <c r="V27" s="42"/>
      <c r="W27" s="42"/>
      <c r="X27" s="42">
        <f>SUM(N27:W27)</f>
        <v>151</v>
      </c>
      <c r="Y27" s="47"/>
    </row>
    <row r="28" spans="1:25" s="31" customFormat="1" ht="30" customHeight="1" x14ac:dyDescent="0.25">
      <c r="A28" s="32">
        <v>2</v>
      </c>
      <c r="B28" s="33" t="s">
        <v>21</v>
      </c>
      <c r="C28" s="30"/>
      <c r="D28" s="30"/>
      <c r="E28" s="30"/>
      <c r="F28" s="48">
        <v>0</v>
      </c>
      <c r="G28" s="48">
        <v>606.20000000000005</v>
      </c>
      <c r="H28" s="34" t="s">
        <v>36</v>
      </c>
      <c r="I28" s="34" t="s">
        <v>36</v>
      </c>
      <c r="J28" s="49"/>
      <c r="K28" s="49"/>
      <c r="L28" s="49"/>
      <c r="M28" s="48">
        <f t="shared" ref="M28:M30" si="10">F28+G28</f>
        <v>606.20000000000005</v>
      </c>
      <c r="N28" s="46"/>
      <c r="O28" s="46"/>
      <c r="P28" s="42"/>
      <c r="Q28" s="49">
        <v>0</v>
      </c>
      <c r="R28" s="49">
        <v>41</v>
      </c>
      <c r="S28" s="34" t="s">
        <v>36</v>
      </c>
      <c r="T28" s="34" t="s">
        <v>36</v>
      </c>
      <c r="U28" s="49"/>
      <c r="V28" s="49"/>
      <c r="W28" s="49"/>
      <c r="X28" s="49">
        <f t="shared" ref="X28:X30" si="11">Q28+R28</f>
        <v>41</v>
      </c>
      <c r="Y28" s="47"/>
    </row>
    <row r="29" spans="1:25" s="31" customFormat="1" ht="31.5" customHeight="1" x14ac:dyDescent="0.25">
      <c r="A29" s="32">
        <v>3</v>
      </c>
      <c r="B29" s="33" t="s">
        <v>37</v>
      </c>
      <c r="C29" s="30"/>
      <c r="D29" s="30"/>
      <c r="E29" s="30"/>
      <c r="F29" s="48">
        <v>0</v>
      </c>
      <c r="G29" s="48">
        <v>799.8</v>
      </c>
      <c r="H29" s="34" t="s">
        <v>36</v>
      </c>
      <c r="I29" s="34" t="s">
        <v>36</v>
      </c>
      <c r="J29" s="49"/>
      <c r="K29" s="49"/>
      <c r="L29" s="49"/>
      <c r="M29" s="48">
        <f t="shared" si="10"/>
        <v>799.8</v>
      </c>
      <c r="N29" s="46"/>
      <c r="O29" s="46"/>
      <c r="P29" s="42"/>
      <c r="Q29" s="49">
        <v>0</v>
      </c>
      <c r="R29" s="49">
        <v>48</v>
      </c>
      <c r="S29" s="34" t="s">
        <v>36</v>
      </c>
      <c r="T29" s="34" t="s">
        <v>36</v>
      </c>
      <c r="U29" s="49"/>
      <c r="V29" s="49"/>
      <c r="W29" s="49"/>
      <c r="X29" s="49">
        <f t="shared" si="11"/>
        <v>48</v>
      </c>
      <c r="Y29" s="47"/>
    </row>
    <row r="30" spans="1:25" s="31" customFormat="1" ht="81" x14ac:dyDescent="0.25">
      <c r="A30" s="32"/>
      <c r="B30" s="33" t="s">
        <v>38</v>
      </c>
      <c r="C30" s="30"/>
      <c r="D30" s="30"/>
      <c r="E30" s="30"/>
      <c r="F30" s="48">
        <v>0</v>
      </c>
      <c r="G30" s="48">
        <v>1117</v>
      </c>
      <c r="H30" s="34" t="s">
        <v>36</v>
      </c>
      <c r="I30" s="34" t="s">
        <v>36</v>
      </c>
      <c r="J30" s="49"/>
      <c r="K30" s="49"/>
      <c r="L30" s="49"/>
      <c r="M30" s="48">
        <f t="shared" si="10"/>
        <v>1117</v>
      </c>
      <c r="N30" s="46"/>
      <c r="O30" s="46"/>
      <c r="P30" s="42"/>
      <c r="Q30" s="49">
        <v>0</v>
      </c>
      <c r="R30" s="49">
        <v>62</v>
      </c>
      <c r="S30" s="34" t="s">
        <v>36</v>
      </c>
      <c r="T30" s="34" t="s">
        <v>36</v>
      </c>
      <c r="U30" s="49"/>
      <c r="V30" s="49"/>
      <c r="W30" s="49"/>
      <c r="X30" s="49">
        <f t="shared" si="11"/>
        <v>62</v>
      </c>
      <c r="Y30" s="47"/>
    </row>
    <row r="31" spans="1:25" s="31" customFormat="1" ht="29.25" customHeight="1" x14ac:dyDescent="0.25">
      <c r="A31" s="32">
        <v>1</v>
      </c>
      <c r="B31" s="28" t="s">
        <v>23</v>
      </c>
      <c r="C31" s="30"/>
      <c r="D31" s="30"/>
      <c r="E31" s="30"/>
      <c r="F31" s="34" t="s">
        <v>36</v>
      </c>
      <c r="G31" s="35">
        <f>G32+G33+G34</f>
        <v>0</v>
      </c>
      <c r="H31" s="35">
        <f>H32+H33+H34</f>
        <v>2523.09</v>
      </c>
      <c r="I31" s="35" t="s">
        <v>36</v>
      </c>
      <c r="J31" s="35"/>
      <c r="K31" s="35"/>
      <c r="L31" s="35"/>
      <c r="M31" s="35">
        <f>SUM(C31:L31)</f>
        <v>2523.09</v>
      </c>
      <c r="N31" s="46"/>
      <c r="O31" s="46"/>
      <c r="P31" s="42"/>
      <c r="Q31" s="42" t="s">
        <v>36</v>
      </c>
      <c r="R31" s="46">
        <f>R32+R33+R34</f>
        <v>0</v>
      </c>
      <c r="S31" s="42">
        <f>S32+S33+S34</f>
        <v>186</v>
      </c>
      <c r="T31" s="42" t="s">
        <v>36</v>
      </c>
      <c r="U31" s="42"/>
      <c r="V31" s="42"/>
      <c r="W31" s="42"/>
      <c r="X31" s="42">
        <f>SUM(N31:W31)</f>
        <v>186</v>
      </c>
      <c r="Y31" s="47"/>
    </row>
    <row r="32" spans="1:25" s="31" customFormat="1" ht="33.75" customHeight="1" x14ac:dyDescent="0.25">
      <c r="A32" s="32">
        <v>2</v>
      </c>
      <c r="B32" s="33" t="s">
        <v>21</v>
      </c>
      <c r="C32" s="30"/>
      <c r="D32" s="30"/>
      <c r="E32" s="30"/>
      <c r="F32" s="34" t="s">
        <v>36</v>
      </c>
      <c r="G32" s="48">
        <v>0</v>
      </c>
      <c r="H32" s="49">
        <v>1272.2</v>
      </c>
      <c r="I32" s="34" t="s">
        <v>36</v>
      </c>
      <c r="J32" s="49"/>
      <c r="K32" s="49"/>
      <c r="L32" s="49"/>
      <c r="M32" s="49">
        <f t="shared" ref="M32:M34" si="12">G32+H32</f>
        <v>1272.2</v>
      </c>
      <c r="N32" s="46"/>
      <c r="O32" s="46"/>
      <c r="P32" s="42"/>
      <c r="Q32" s="34" t="s">
        <v>36</v>
      </c>
      <c r="R32" s="49">
        <v>0</v>
      </c>
      <c r="S32" s="49">
        <v>115</v>
      </c>
      <c r="T32" s="34" t="s">
        <v>36</v>
      </c>
      <c r="U32" s="49"/>
      <c r="V32" s="49"/>
      <c r="W32" s="49"/>
      <c r="X32" s="49">
        <f t="shared" ref="X32:X34" si="13">R32+S32</f>
        <v>115</v>
      </c>
      <c r="Y32" s="47"/>
    </row>
    <row r="33" spans="1:25" s="31" customFormat="1" ht="35.25" customHeight="1" x14ac:dyDescent="0.25">
      <c r="A33" s="32">
        <v>3</v>
      </c>
      <c r="B33" s="33" t="s">
        <v>37</v>
      </c>
      <c r="C33" s="30"/>
      <c r="D33" s="30"/>
      <c r="E33" s="30"/>
      <c r="F33" s="34" t="s">
        <v>36</v>
      </c>
      <c r="G33" s="48">
        <v>0</v>
      </c>
      <c r="H33" s="49">
        <v>130.69999999999999</v>
      </c>
      <c r="I33" s="34" t="s">
        <v>36</v>
      </c>
      <c r="J33" s="49"/>
      <c r="K33" s="49"/>
      <c r="L33" s="49"/>
      <c r="M33" s="49">
        <f t="shared" si="12"/>
        <v>130.69999999999999</v>
      </c>
      <c r="N33" s="46"/>
      <c r="O33" s="46"/>
      <c r="P33" s="42"/>
      <c r="Q33" s="34" t="s">
        <v>36</v>
      </c>
      <c r="R33" s="49">
        <v>0</v>
      </c>
      <c r="S33" s="49">
        <v>8</v>
      </c>
      <c r="T33" s="34" t="s">
        <v>36</v>
      </c>
      <c r="U33" s="49"/>
      <c r="V33" s="49"/>
      <c r="W33" s="49"/>
      <c r="X33" s="49">
        <f t="shared" si="13"/>
        <v>8</v>
      </c>
      <c r="Y33" s="47"/>
    </row>
    <row r="34" spans="1:25" s="31" customFormat="1" ht="86.25" customHeight="1" x14ac:dyDescent="0.25">
      <c r="A34" s="32"/>
      <c r="B34" s="33" t="s">
        <v>39</v>
      </c>
      <c r="C34" s="30"/>
      <c r="D34" s="30"/>
      <c r="E34" s="30"/>
      <c r="F34" s="34" t="s">
        <v>36</v>
      </c>
      <c r="G34" s="48">
        <v>0</v>
      </c>
      <c r="H34" s="49">
        <v>1120.19</v>
      </c>
      <c r="I34" s="34" t="s">
        <v>36</v>
      </c>
      <c r="J34" s="49"/>
      <c r="K34" s="49"/>
      <c r="L34" s="49"/>
      <c r="M34" s="49">
        <f t="shared" si="12"/>
        <v>1120.19</v>
      </c>
      <c r="N34" s="46"/>
      <c r="O34" s="46"/>
      <c r="P34" s="42"/>
      <c r="Q34" s="34" t="s">
        <v>36</v>
      </c>
      <c r="R34" s="49">
        <v>0</v>
      </c>
      <c r="S34" s="49">
        <v>63</v>
      </c>
      <c r="T34" s="34" t="s">
        <v>36</v>
      </c>
      <c r="U34" s="49"/>
      <c r="V34" s="49"/>
      <c r="W34" s="49"/>
      <c r="X34" s="49">
        <f t="shared" si="13"/>
        <v>63</v>
      </c>
      <c r="Y34" s="47"/>
    </row>
    <row r="35" spans="1:25" s="31" customFormat="1" ht="36.75" customHeight="1" x14ac:dyDescent="0.25">
      <c r="A35" s="36"/>
      <c r="B35" s="37" t="s">
        <v>26</v>
      </c>
      <c r="C35" s="38"/>
      <c r="D35" s="38"/>
      <c r="E35" s="38"/>
      <c r="F35" s="34" t="s">
        <v>36</v>
      </c>
      <c r="G35" s="39" t="s">
        <v>36</v>
      </c>
      <c r="H35" s="39">
        <f>H36</f>
        <v>0</v>
      </c>
      <c r="I35" s="39">
        <f>I36</f>
        <v>2522.5700000000002</v>
      </c>
      <c r="J35" s="39"/>
      <c r="K35" s="39"/>
      <c r="L35" s="39"/>
      <c r="M35" s="39">
        <f>SUM(C35:L35)</f>
        <v>2522.5700000000002</v>
      </c>
      <c r="N35" s="44"/>
      <c r="O35" s="44"/>
      <c r="P35" s="43"/>
      <c r="Q35" s="43" t="s">
        <v>36</v>
      </c>
      <c r="R35" s="44" t="s">
        <v>36</v>
      </c>
      <c r="S35" s="43">
        <f>S36</f>
        <v>0</v>
      </c>
      <c r="T35" s="43">
        <f>T36</f>
        <v>168</v>
      </c>
      <c r="U35" s="43"/>
      <c r="V35" s="43"/>
      <c r="W35" s="43"/>
      <c r="X35" s="43">
        <f>SUM(N35:W35)</f>
        <v>168</v>
      </c>
      <c r="Y35" s="47"/>
    </row>
    <row r="36" spans="1:25" s="31" customFormat="1" ht="42.75" customHeight="1" x14ac:dyDescent="0.25">
      <c r="A36" s="40">
        <v>1</v>
      </c>
      <c r="B36" s="33" t="s">
        <v>21</v>
      </c>
      <c r="C36" s="41"/>
      <c r="D36" s="41"/>
      <c r="E36" s="41"/>
      <c r="F36" s="34" t="s">
        <v>36</v>
      </c>
      <c r="G36" s="34" t="s">
        <v>36</v>
      </c>
      <c r="H36" s="49">
        <v>0</v>
      </c>
      <c r="I36" s="49">
        <v>2522.5700000000002</v>
      </c>
      <c r="J36" s="49"/>
      <c r="K36" s="49"/>
      <c r="L36" s="49"/>
      <c r="M36" s="49">
        <f>H36+I36</f>
        <v>2522.5700000000002</v>
      </c>
      <c r="N36" s="50"/>
      <c r="O36" s="50"/>
      <c r="P36" s="51"/>
      <c r="Q36" s="34" t="s">
        <v>36</v>
      </c>
      <c r="R36" s="34" t="s">
        <v>36</v>
      </c>
      <c r="S36" s="49">
        <v>0</v>
      </c>
      <c r="T36" s="49">
        <v>168</v>
      </c>
      <c r="U36" s="49"/>
      <c r="V36" s="49"/>
      <c r="W36" s="49"/>
      <c r="X36" s="49">
        <f>S36+T36</f>
        <v>168</v>
      </c>
      <c r="Y36" s="47"/>
    </row>
    <row r="37" spans="1:25" ht="45" customHeight="1" x14ac:dyDescent="0.3">
      <c r="A37" s="55" t="s">
        <v>31</v>
      </c>
      <c r="B37" s="56"/>
      <c r="C37" s="56"/>
      <c r="D37" s="56"/>
      <c r="E37" s="56"/>
      <c r="F37" s="56"/>
      <c r="G37" s="56"/>
      <c r="H37" s="56"/>
      <c r="I37" s="56"/>
      <c r="J37" s="17"/>
      <c r="K37" s="17"/>
      <c r="L37" s="17"/>
      <c r="M37" s="18"/>
      <c r="Q37" s="57"/>
      <c r="R37" s="57"/>
      <c r="S37" s="58"/>
      <c r="T37" s="58"/>
      <c r="U37" s="58"/>
      <c r="V37" s="58"/>
      <c r="W37" s="58"/>
      <c r="X37" s="58"/>
    </row>
    <row r="38" spans="1:25" ht="22.5" customHeight="1" x14ac:dyDescent="0.3">
      <c r="A38" s="56"/>
      <c r="B38" s="56"/>
      <c r="C38" s="56"/>
      <c r="D38" s="56"/>
      <c r="E38" s="56"/>
      <c r="F38" s="56"/>
      <c r="G38" s="56"/>
      <c r="H38" s="56"/>
      <c r="I38" s="56"/>
      <c r="J38" s="17"/>
      <c r="K38" s="17"/>
      <c r="L38" s="17"/>
      <c r="M38" s="18"/>
      <c r="N38" s="59"/>
      <c r="O38" s="59"/>
      <c r="Q38" s="60"/>
      <c r="R38" s="60"/>
      <c r="S38" s="61"/>
      <c r="T38" s="62"/>
      <c r="U38" s="62"/>
      <c r="V38" s="62"/>
      <c r="W38" s="62"/>
      <c r="X38" s="62"/>
    </row>
    <row r="39" spans="1:25" ht="21.75" customHeight="1" x14ac:dyDescent="0.3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18"/>
      <c r="N39" s="19"/>
      <c r="O39" s="19"/>
      <c r="Q39" s="65" t="s">
        <v>32</v>
      </c>
      <c r="R39" s="65"/>
      <c r="S39" s="65" t="s">
        <v>33</v>
      </c>
      <c r="T39" s="65"/>
      <c r="U39" s="65"/>
      <c r="V39" s="65"/>
      <c r="W39" s="65"/>
      <c r="X39" s="65"/>
    </row>
    <row r="40" spans="1:25" ht="15" customHeight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8"/>
      <c r="N40" s="19"/>
      <c r="O40" s="19"/>
      <c r="Q40" s="52"/>
      <c r="R40" s="52"/>
      <c r="S40" s="52"/>
      <c r="T40" s="52"/>
      <c r="U40" s="52"/>
      <c r="V40" s="52"/>
      <c r="W40" s="52"/>
      <c r="X40" s="52"/>
    </row>
    <row r="41" spans="1:25" ht="21.75" customHeight="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18"/>
      <c r="N41" s="19"/>
      <c r="O41" s="19"/>
      <c r="P41" s="21"/>
      <c r="Q41" s="53" t="s">
        <v>34</v>
      </c>
      <c r="R41" s="53"/>
      <c r="S41" s="53"/>
      <c r="T41" s="54" t="s">
        <v>35</v>
      </c>
      <c r="U41" s="54"/>
      <c r="V41" s="54"/>
      <c r="W41" s="54"/>
      <c r="X41" s="54"/>
    </row>
    <row r="42" spans="1:25" ht="15" customHeight="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18"/>
      <c r="N42" s="19"/>
      <c r="O42" s="19"/>
      <c r="P42" s="21"/>
      <c r="Q42" s="22"/>
      <c r="R42" s="22"/>
      <c r="S42" s="22"/>
      <c r="T42" s="21"/>
      <c r="U42" s="21"/>
      <c r="V42" s="21"/>
      <c r="W42" s="21"/>
      <c r="X42" s="21"/>
    </row>
  </sheetData>
  <sheetProtection formatCells="0" formatColumns="0" formatRows="0" insertColumns="0" insertRows="0" insertHyperlinks="0" deleteColumns="0" deleteRows="0" sort="0" autoFilter="0" pivotTables="0"/>
  <mergeCells count="21">
    <mergeCell ref="A9:A11"/>
    <mergeCell ref="B9:B11"/>
    <mergeCell ref="C9:M9"/>
    <mergeCell ref="N9:X9"/>
    <mergeCell ref="Q1:X1"/>
    <mergeCell ref="Q2:X2"/>
    <mergeCell ref="Q3:X3"/>
    <mergeCell ref="Q4:X4"/>
    <mergeCell ref="Q39:R39"/>
    <mergeCell ref="S39:X39"/>
    <mergeCell ref="B7:T7"/>
    <mergeCell ref="Q40:R40"/>
    <mergeCell ref="S40:X40"/>
    <mergeCell ref="Q41:S41"/>
    <mergeCell ref="T41:X41"/>
    <mergeCell ref="A37:I38"/>
    <mergeCell ref="Q37:R37"/>
    <mergeCell ref="S37:X37"/>
    <mergeCell ref="N38:O38"/>
    <mergeCell ref="Q38:R38"/>
    <mergeCell ref="S38:X38"/>
  </mergeCells>
  <pageMargins left="0.31496062992125984" right="0.31496062992125984" top="1.1023622047244095" bottom="0.31496062992125984" header="0.51181102362204722" footer="0.51181102362204722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7'!Print_Titles</vt:lpstr>
      <vt:lpstr>'Приложение 7'!Область_печати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</cp:lastModifiedBy>
  <cp:lastPrinted>2025-07-31T14:15:50Z</cp:lastPrinted>
  <dcterms:created xsi:type="dcterms:W3CDTF">2019-02-21T06:26:12Z</dcterms:created>
  <dcterms:modified xsi:type="dcterms:W3CDTF">2025-08-14T08:47:20Z</dcterms:modified>
  <cp:category/>
</cp:coreProperties>
</file>